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632" documentId="120_S{2AC9BD13-BADA-5192-A53E-5A8FF88502F6}" xr6:coauthVersionLast="47" xr6:coauthVersionMax="47" xr10:uidLastSave="{B920F21C-9EDB-4EA8-9C3E-65D011F2EB58}"/>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B3" i="4"/>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alcChain>
</file>

<file path=xl/sharedStrings.xml><?xml version="1.0" encoding="utf-8"?>
<sst xmlns="http://schemas.openxmlformats.org/spreadsheetml/2006/main" count="180289" uniqueCount="39130">
  <si>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</si>
  <si>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</si>
  <si>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</si>
  <si>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</si>
  <si>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</si>
  <si>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</si>
  <si>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</si>
  <si>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</si>
  <si>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</si>
  <si>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</si>
  <si>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</si>
  <si>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</si>
  <si>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</si>
  <si>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</si>
  <si>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</si>
  <si>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</si>
  <si>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</si>
  <si>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</si>
  <si>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</si>
  <si>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</si>
  <si>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</si>
  <si>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</si>
  <si>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</si>
  <si>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</si>
  <si>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</si>
  <si>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</si>
  <si>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</si>
  <si>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</si>
  <si>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</si>
  <si>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</si>
  <si>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</si>
  <si>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</si>
  <si>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</si>
  <si>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</si>
  <si>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</si>
  <si>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</si>
  <si>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</si>
  <si>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</si>
  <si>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</si>
  <si>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</si>
  <si>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</si>
  <si>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</si>
  <si>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</si>
  <si>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</si>
  <si>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</si>
  <si>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</si>
  <si>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</si>
  <si>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</si>
  <si>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</si>
  <si>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</si>
  <si>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</si>
  <si>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</si>
  <si>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</si>
  <si>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</si>
  <si>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</si>
  <si>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</si>
  <si>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</si>
  <si>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</si>
  <si>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</si>
  <si>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</si>
  <si>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</si>
  <si>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</si>
  <si>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</si>
  <si>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</si>
  <si>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</si>
  <si>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</si>
  <si>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</si>
  <si>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</si>
  <si>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</si>
  <si>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</si>
  <si>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</si>
  <si>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</si>
  <si>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</si>
  <si>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</si>
  <si>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</si>
  <si>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</si>
  <si>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</si>
  <si>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</si>
  <si>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</si>
  <si>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</si>
  <si>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</si>
  <si>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</si>
  <si>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</si>
  <si>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</si>
  <si>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</si>
  <si>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</si>
  <si>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</si>
  <si>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</si>
  <si>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</si>
  <si>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</si>
  <si>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</si>
  <si>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</si>
  <si>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</si>
  <si>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</si>
  <si>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</si>
  <si>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</si>
  <si>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</si>
  <si>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</si>
  <si>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</si>
  <si>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</si>
  <si>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</si>
  <si>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</si>
  <si>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</si>
  <si>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</si>
  <si>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</si>
  <si>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</si>
  <si>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</si>
  <si>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</si>
  <si>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</si>
  <si>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</si>
  <si>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</si>
  <si>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</si>
  <si>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</si>
  <si>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</si>
  <si>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</si>
  <si>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</si>
  <si>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</si>
  <si>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</si>
  <si>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</si>
  <si>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</si>
  <si>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</si>
  <si>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</si>
  <si>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</si>
  <si>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</si>
  <si>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</si>
  <si>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</si>
  <si>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</si>
  <si>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</si>
  <si>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</si>
  <si>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</si>
  <si>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</si>
  <si>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</si>
  <si>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</si>
  <si>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</si>
  <si>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</si>
  <si>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</si>
  <si>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</si>
  <si>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</si>
  <si>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</si>
  <si>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</si>
  <si>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</si>
  <si>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</si>
  <si>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</si>
  <si>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</si>
  <si>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</si>
  <si>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</si>
  <si>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</si>
  <si>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</si>
  <si>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</si>
  <si>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</si>
  <si>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</si>
  <si>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</si>
  <si>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</si>
  <si>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</si>
  <si>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</si>
  <si>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</si>
  <si>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</si>
  <si>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</si>
  <si>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</si>
  <si>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</si>
  <si>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</si>
  <si>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</si>
  <si>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</si>
  <si>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</si>
  <si>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</si>
  <si>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</si>
  <si>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</si>
  <si>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</si>
  <si>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</si>
  <si>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</si>
  <si>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</si>
  <si>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</si>
  <si>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</si>
  <si>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</si>
  <si>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</si>
  <si>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</si>
  <si>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</si>
  <si>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</si>
  <si>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</si>
  <si>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</si>
  <si>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</si>
  <si>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</si>
  <si>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</si>
  <si>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</si>
  <si>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</si>
  <si>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</si>
  <si>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</si>
  <si>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</si>
  <si>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</si>
  <si>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</si>
  <si>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</si>
  <si>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</si>
  <si>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</si>
  <si>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</si>
  <si>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</si>
  <si>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</si>
  <si>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</si>
  <si>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</si>
  <si>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</si>
  <si>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</si>
  <si>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</si>
  <si>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</si>
  <si>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</si>
  <si>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</si>
  <si>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</si>
  <si>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</si>
  <si>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</si>
  <si>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</si>
  <si>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</si>
  <si>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</si>
  <si>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</si>
  <si>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</si>
  <si>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</si>
  <si>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</si>
  <si>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</si>
  <si>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</si>
  <si>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</si>
  <si>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</si>
  <si>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</si>
  <si>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</si>
  <si>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</si>
  <si>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</si>
  <si>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</si>
  <si>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</si>
  <si>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</si>
  <si>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</si>
  <si>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</si>
  <si>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</si>
  <si>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</si>
  <si>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</si>
  <si>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</si>
  <si>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</si>
  <si>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</si>
  <si>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</si>
  <si>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</si>
  <si>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</si>
  <si>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</si>
  <si>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</si>
  <si>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</si>
  <si>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</si>
  <si>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</si>
  <si>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</si>
  <si>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</si>
  <si>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</si>
  <si>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</si>
  <si>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</si>
  <si>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</si>
  <si>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</si>
  <si>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</si>
  <si>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</si>
  <si>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</si>
  <si>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</si>
  <si>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</si>
  <si>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</si>
  <si>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</si>
  <si>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</si>
  <si>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</si>
  <si>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</si>
  <si>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</si>
  <si>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</si>
  <si>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</si>
  <si>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</si>
  <si>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</si>
  <si>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</si>
  <si>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</si>
  <si>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</si>
  <si>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</si>
  <si>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</si>
  <si>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</si>
  <si>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</si>
  <si>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</si>
  <si>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</si>
  <si>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</si>
  <si>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</si>
  <si>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</si>
  <si>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</si>
  <si>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</si>
  <si>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</si>
  <si>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</si>
  <si>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</si>
  <si>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</si>
  <si>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</si>
  <si>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</si>
  <si>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</si>
  <si>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</si>
  <si>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</si>
  <si>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</si>
  <si>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</si>
  <si>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</si>
  <si>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</si>
  <si>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</si>
  <si>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</si>
  <si>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</si>
  <si>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</si>
  <si>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</si>
  <si>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</si>
  <si>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</si>
  <si>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</si>
  <si>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</si>
  <si>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</si>
  <si>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</si>
  <si>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</si>
  <si>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</si>
  <si>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</si>
  <si>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</si>
  <si>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</si>
  <si>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</si>
  <si>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</si>
  <si>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</si>
  <si>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</si>
  <si>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</si>
  <si>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</si>
  <si>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</si>
  <si>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</si>
  <si>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</si>
  <si>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</si>
  <si>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</si>
  <si>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</si>
  <si>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</si>
  <si>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</si>
  <si>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</si>
  <si>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</si>
  <si>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</si>
  <si>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</si>
  <si>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</si>
  <si>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</si>
  <si>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</si>
  <si>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</si>
  <si>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</si>
  <si>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</si>
  <si>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</si>
  <si>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</si>
  <si>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</si>
  <si>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</si>
  <si>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</si>
  <si>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</si>
  <si>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</si>
  <si>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</si>
  <si>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</si>
  <si>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</si>
  <si>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</si>
  <si>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</si>
  <si>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</si>
  <si>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</si>
  <si>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</si>
  <si>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</si>
  <si>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</si>
  <si>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</si>
  <si>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</si>
  <si>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</si>
  <si>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</si>
  <si>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</si>
  <si>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</si>
  <si>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</si>
  <si>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</si>
  <si>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</si>
  <si>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</si>
  <si>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</si>
  <si>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</si>
  <si>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</si>
  <si>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</si>
  <si>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</si>
  <si>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</si>
  <si>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</si>
  <si>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</si>
  <si>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</si>
  <si>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</si>
  <si>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</si>
  <si>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</si>
  <si>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</si>
  <si>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</si>
  <si>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</si>
  <si>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</si>
  <si>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</si>
  <si>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</si>
  <si>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</si>
  <si>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</si>
  <si>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</si>
  <si>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</si>
  <si>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</si>
  <si>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</si>
  <si>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</si>
  <si>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</si>
  <si>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</si>
  <si>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</si>
  <si>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</si>
  <si>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</si>
  <si>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</si>
  <si>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</si>
  <si>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</si>
  <si>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</si>
  <si>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</si>
  <si>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</si>
  <si>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</si>
  <si>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</si>
  <si>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</si>
  <si>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</si>
  <si>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</si>
  <si>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</si>
  <si>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</si>
  <si>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</si>
  <si>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</si>
  <si>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</si>
  <si>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</si>
  <si>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</si>
  <si>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</si>
  <si>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</si>
  <si>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</si>
  <si>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</si>
  <si>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</si>
  <si>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</si>
  <si>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</si>
  <si>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</si>
  <si>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</si>
  <si>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</si>
  <si>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</si>
  <si>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</si>
  <si>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</si>
  <si>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</si>
  <si>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</si>
  <si>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</si>
  <si>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</si>
  <si>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</si>
  <si>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</si>
  <si>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</si>
  <si>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</si>
  <si>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</si>
  <si>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</si>
  <si>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</si>
  <si>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</si>
  <si>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</si>
  <si>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</si>
  <si>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</si>
  <si>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</si>
  <si>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</si>
  <si>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</si>
  <si>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</si>
  <si>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</si>
  <si>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</si>
  <si>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</si>
  <si>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</si>
  <si>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</si>
  <si>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</si>
  <si>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</si>
  <si>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</si>
  <si>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</si>
  <si>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</si>
  <si>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</si>
  <si>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</si>
  <si>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</si>
  <si>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</si>
  <si>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</si>
  <si>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</si>
  <si>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</si>
  <si>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</si>
  <si>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</si>
  <si>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</si>
  <si>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</si>
  <si>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</si>
  <si>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</si>
  <si>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</si>
  <si>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</si>
  <si>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</si>
  <si>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</si>
  <si>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</si>
  <si>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</si>
  <si>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</si>
  <si>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</si>
  <si>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</si>
  <si>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</si>
  <si>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</si>
  <si>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</si>
  <si>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</si>
  <si>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</si>
  <si>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</si>
  <si>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</si>
  <si>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</si>
  <si>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</si>
  <si>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</si>
  <si>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</si>
  <si>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</si>
  <si>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</si>
  <si>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</si>
  <si>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</si>
  <si>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</si>
  <si>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</si>
  <si>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</si>
  <si>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</si>
  <si>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</si>
  <si>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</si>
  <si>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</si>
  <si>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</si>
  <si>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</si>
  <si>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</si>
  <si>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</si>
  <si>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</si>
  <si>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</si>
  <si>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</si>
  <si>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</si>
  <si>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</si>
  <si>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</si>
  <si>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</si>
  <si>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</si>
  <si>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</si>
  <si>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</si>
  <si>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</si>
  <si>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</si>
  <si>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</si>
  <si>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</si>
  <si>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</si>
  <si>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</si>
  <si>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</si>
  <si>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</si>
  <si>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</si>
  <si>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</si>
  <si>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</si>
  <si>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</si>
  <si>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</si>
  <si>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</si>
  <si>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</si>
  <si>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</si>
  <si>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</si>
  <si>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</si>
  <si>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</si>
  <si>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</si>
  <si>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</si>
  <si>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</si>
  <si>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</si>
  <si>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</si>
  <si>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</si>
  <si>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</si>
  <si>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</si>
  <si>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</si>
  <si>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</si>
  <si>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</si>
  <si>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</si>
  <si>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</si>
  <si>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</si>
  <si>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</si>
  <si>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</si>
  <si>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</si>
  <si>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</si>
  <si>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</si>
  <si>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</si>
  <si>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</si>
  <si>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</si>
  <si>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</si>
  <si>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</si>
  <si>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</si>
  <si>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</si>
  <si>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</si>
  <si>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</si>
  <si>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</si>
  <si>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</si>
  <si>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</si>
  <si>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</si>
  <si>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</si>
  <si>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</si>
  <si>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</si>
  <si>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</si>
  <si>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</si>
  <si>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</si>
  <si>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</si>
  <si>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</si>
  <si>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</si>
  <si>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</si>
  <si>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</si>
  <si>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</si>
  <si>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</si>
  <si>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</si>
  <si>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</si>
  <si>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</si>
  <si>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</si>
  <si>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</si>
  <si>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</si>
  <si>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</si>
  <si>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</si>
  <si>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</si>
  <si>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</si>
  <si>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</si>
  <si>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</si>
  <si>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</si>
  <si>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</si>
  <si>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</si>
  <si>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</si>
  <si>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</si>
  <si>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</si>
  <si>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</si>
  <si>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</si>
  <si>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</si>
  <si>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</si>
  <si>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</si>
  <si>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</si>
  <si>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</si>
  <si>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</si>
  <si>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</si>
  <si>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</si>
  <si>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</si>
  <si>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</si>
  <si>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</si>
  <si>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</si>
  <si>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</si>
  <si>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</si>
  <si>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</si>
  <si>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</si>
  <si>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</si>
  <si>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</si>
  <si>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</si>
  <si>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</si>
  <si>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</si>
  <si>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</si>
  <si>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</si>
  <si>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</si>
  <si>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</si>
  <si>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</si>
  <si>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</si>
  <si>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</si>
  <si>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</si>
  <si>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</si>
  <si>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</si>
  <si>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</si>
  <si>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</si>
  <si>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</si>
  <si>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</si>
  <si>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</si>
  <si>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</si>
  <si>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</si>
  <si>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</si>
  <si>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</si>
  <si>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</si>
  <si>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</si>
  <si>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</si>
  <si>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</si>
  <si>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</si>
  <si>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</si>
  <si>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</si>
  <si>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</si>
  <si>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</si>
  <si>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</si>
  <si>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</si>
  <si>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</si>
  <si>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</si>
  <si>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</si>
  <si>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</si>
  <si>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</si>
  <si>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</si>
  <si>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</si>
  <si>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</si>
  <si>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</si>
  <si>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</si>
  <si>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</si>
  <si>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</si>
  <si>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</si>
  <si>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</si>
  <si>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</si>
  <si>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</si>
  <si>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</si>
  <si>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</si>
  <si>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</si>
  <si>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</si>
  <si>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</si>
  <si>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</si>
  <si>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</si>
  <si>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</si>
  <si>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</si>
  <si>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</si>
  <si>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</si>
  <si>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</si>
  <si>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</si>
  <si>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</si>
  <si>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</si>
  <si>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</si>
  <si>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</si>
  <si>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</si>
  <si>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</si>
  <si>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</si>
  <si>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</si>
  <si>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</si>
  <si>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</si>
  <si>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</si>
  <si>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</si>
  <si>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</si>
  <si>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</si>
  <si>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</si>
  <si>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</si>
  <si>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</si>
  <si>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</si>
  <si>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</si>
  <si>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</si>
  <si>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</si>
  <si>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</si>
  <si>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</si>
  <si>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</si>
  <si>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</si>
  <si>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</si>
  <si>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</si>
  <si>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</si>
  <si>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</si>
  <si>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</si>
  <si>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</si>
  <si>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</si>
  <si>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</si>
  <si>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</si>
  <si>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</si>
  <si>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</si>
  <si>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</si>
  <si>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</si>
  <si>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</si>
  <si>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</si>
  <si>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</si>
  <si>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</si>
  <si>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</si>
  <si>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</si>
  <si>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</si>
  <si>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</si>
  <si>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</si>
  <si>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</si>
  <si>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</si>
  <si>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</si>
  <si>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</si>
  <si>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</si>
  <si>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</si>
  <si>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</si>
  <si>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</si>
  <si>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</si>
  <si>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</si>
  <si>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</si>
  <si>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</si>
  <si>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</si>
  <si>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</si>
  <si>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</si>
  <si>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</si>
  <si>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</si>
  <si>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</si>
  <si>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</si>
  <si>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</si>
  <si>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</si>
  <si>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</si>
  <si>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</si>
  <si>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</si>
  <si>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</si>
  <si>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</si>
  <si>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</si>
  <si>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</si>
  <si>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</si>
  <si>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</si>
  <si>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</si>
  <si>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</si>
  <si>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</si>
  <si>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</si>
  <si>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</si>
  <si>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</si>
  <si>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</si>
  <si>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</si>
  <si>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</si>
  <si>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</si>
  <si>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</si>
  <si>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</si>
  <si>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</si>
  <si>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</si>
  <si>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</si>
  <si>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</si>
  <si>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</si>
  <si>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</si>
  <si>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</si>
  <si>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</si>
  <si>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</si>
  <si>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</si>
  <si>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</si>
  <si>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</si>
  <si>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</si>
  <si>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</si>
  <si>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</si>
  <si>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</si>
  <si>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</si>
  <si>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</si>
  <si>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</si>
  <si>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</si>
  <si>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</si>
  <si>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</si>
  <si>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</si>
  <si>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</si>
  <si>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</si>
  <si>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</si>
  <si>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</si>
  <si>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</si>
  <si>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</si>
  <si>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</si>
  <si>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</si>
  <si>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</si>
  <si>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</si>
  <si>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</si>
  <si>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</si>
  <si>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</si>
  <si>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</si>
  <si>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</si>
  <si>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</si>
  <si>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</si>
  <si>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</si>
  <si>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</si>
  <si>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</si>
  <si>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</si>
  <si>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</si>
  <si>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</si>
  <si>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</si>
  <si>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</si>
  <si>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</si>
  <si>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</si>
  <si>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</si>
  <si>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</si>
  <si>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</si>
  <si>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</si>
  <si>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</si>
  <si>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</si>
  <si>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</si>
  <si>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</si>
  <si>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</si>
  <si>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</si>
  <si>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</si>
  <si>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</si>
  <si>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</si>
  <si>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</si>
  <si>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</si>
  <si>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</si>
  <si>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</si>
  <si>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</si>
  <si>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</si>
  <si>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</si>
  <si>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</si>
  <si>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</si>
  <si>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</si>
  <si>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</si>
  <si>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</si>
  <si>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</si>
  <si>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</si>
  <si>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</si>
  <si>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</si>
  <si>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</si>
  <si>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</si>
  <si>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</si>
  <si>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</si>
  <si>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</si>
  <si>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</si>
  <si>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</si>
  <si>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</si>
  <si>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</si>
  <si>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</si>
  <si>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</si>
  <si>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</si>
  <si>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</si>
  <si>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</si>
  <si>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</si>
  <si>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</si>
  <si>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</si>
  <si>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</si>
  <si>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</si>
  <si>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</si>
  <si>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</si>
  <si>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</si>
  <si>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</si>
  <si>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</si>
  <si>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</si>
  <si>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</si>
  <si>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</si>
  <si>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</si>
  <si>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</si>
  <si>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</si>
  <si>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</si>
  <si>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</si>
  <si>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</si>
  <si>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</si>
  <si>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</si>
  <si>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</si>
  <si>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</si>
  <si>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</si>
  <si>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</si>
  <si>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</si>
  <si>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</si>
  <si>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</si>
  <si>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</si>
  <si>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</si>
  <si>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</si>
  <si>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</si>
  <si>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</si>
  <si>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</si>
  <si>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</si>
  <si>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</si>
  <si>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</si>
  <si>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</si>
  <si>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</si>
  <si>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</si>
  <si>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</si>
  <si>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</si>
  <si>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</si>
  <si>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</si>
  <si>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</si>
  <si>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</si>
  <si>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</si>
  <si>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</si>
  <si>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</si>
  <si>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</si>
  <si>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</si>
  <si>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</si>
  <si>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</si>
  <si>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</si>
  <si>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</si>
  <si>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</si>
  <si>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</si>
  <si>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</si>
  <si>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</si>
  <si>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</si>
  <si>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</si>
  <si>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</si>
  <si>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</si>
  <si>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</si>
  <si>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</si>
  <si>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</si>
  <si>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</si>
  <si>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</si>
  <si>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</si>
  <si>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</si>
  <si>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</si>
  <si>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</si>
  <si>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</si>
  <si>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</si>
  <si>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</si>
  <si>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</si>
  <si>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</si>
  <si>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</si>
  <si>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</si>
  <si>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</si>
  <si>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</si>
  <si>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</si>
  <si>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</si>
  <si>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</si>
  <si>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</si>
  <si>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</si>
  <si>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</si>
  <si>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</si>
  <si>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</si>
  <si>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</si>
  <si>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</si>
  <si>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</si>
  <si>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</si>
  <si>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</si>
  <si>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</si>
  <si>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</si>
  <si>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</si>
  <si>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</si>
  <si>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</si>
  <si>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</si>
  <si>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</si>
  <si>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</si>
  <si>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</si>
  <si>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</si>
  <si>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</si>
  <si>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</si>
  <si>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</si>
  <si>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</si>
  <si>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</si>
  <si>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</si>
  <si>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</si>
  <si>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</si>
  <si>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</si>
  <si>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</si>
  <si>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</si>
  <si>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</si>
  <si>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</si>
  <si>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</si>
  <si>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</si>
  <si>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</si>
  <si>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</si>
  <si>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</si>
  <si>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</si>
  <si>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</si>
  <si>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</si>
  <si>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</si>
  <si>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</si>
  <si>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</si>
  <si>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</si>
  <si>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</si>
  <si>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</si>
  <si>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</si>
  <si>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</si>
  <si>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</si>
  <si>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</si>
  <si>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</si>
  <si>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</si>
  <si>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</si>
  <si>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</si>
  <si>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</si>
  <si>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</si>
  <si>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</si>
  <si>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</si>
  <si>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</si>
  <si>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</si>
  <si>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</si>
  <si>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</si>
  <si>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</si>
  <si>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</si>
  <si>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</si>
  <si>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</si>
  <si>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</si>
  <si>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</si>
  <si>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</si>
  <si>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</si>
  <si>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</si>
  <si>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</si>
  <si>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</si>
  <si>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</si>
  <si>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</si>
  <si>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</si>
  <si>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</si>
  <si>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</si>
  <si>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</si>
  <si>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</si>
  <si>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</si>
  <si>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</si>
  <si>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</si>
  <si>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</si>
  <si>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</si>
  <si>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</si>
  <si>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</si>
  <si>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</si>
  <si>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</si>
  <si>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</si>
  <si>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</si>
  <si>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</si>
  <si>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</si>
  <si>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</si>
  <si>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</si>
  <si>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</si>
  <si>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</si>
  <si>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</si>
  <si>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</si>
  <si>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</si>
  <si>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</si>
  <si>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</si>
  <si>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</si>
  <si>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</si>
  <si>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</si>
  <si>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</si>
  <si>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</si>
  <si>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</si>
  <si>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</si>
  <si>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</si>
  <si>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</si>
  <si>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</si>
  <si>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</si>
  <si>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</si>
  <si>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</si>
  <si>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</si>
  <si>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</si>
  <si>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</si>
  <si>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</si>
  <si>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</si>
  <si>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</si>
  <si>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</si>
  <si>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</si>
  <si>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</si>
  <si>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</si>
  <si>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</si>
  <si>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</si>
  <si>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</si>
  <si>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</si>
  <si>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</si>
  <si>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</si>
  <si>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</si>
  <si>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</si>
  <si>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</si>
  <si>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</si>
  <si>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</si>
  <si>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</si>
  <si>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</si>
  <si>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</si>
  <si>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</si>
  <si>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</si>
  <si>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</si>
  <si>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</si>
  <si>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</si>
  <si>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</si>
  <si>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</si>
  <si>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</si>
  <si>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</si>
  <si>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</si>
  <si>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</si>
  <si>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</si>
  <si>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</si>
  <si>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</si>
  <si>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</si>
  <si>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</si>
  <si>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</si>
  <si>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</si>
  <si>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</si>
  <si>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</si>
  <si>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</si>
  <si>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</si>
  <si>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</si>
  <si>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</si>
  <si>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</si>
  <si>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</si>
  <si>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</si>
  <si>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</si>
  <si>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</si>
  <si>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</si>
  <si>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</si>
  <si>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</si>
  <si>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</si>
  <si>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</si>
  <si>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</si>
  <si>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</si>
  <si>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</si>
  <si>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</si>
  <si>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</si>
  <si>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</si>
  <si>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</si>
  <si>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</si>
  <si>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</si>
  <si>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</si>
  <si>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</si>
  <si>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</si>
  <si>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</si>
  <si>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</si>
  <si>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</si>
  <si>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</si>
  <si>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</si>
  <si>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</si>
  <si>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</si>
  <si>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</si>
  <si>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</si>
  <si>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</si>
  <si>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</si>
  <si>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</si>
  <si>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</si>
  <si>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</si>
  <si>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</si>
  <si>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</si>
  <si>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</si>
  <si>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</si>
  <si>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</si>
  <si>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</si>
  <si>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</si>
  <si>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</si>
  <si>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</si>
  <si>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</si>
  <si>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</si>
  <si>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</si>
  <si>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</si>
  <si>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</si>
  <si>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</si>
  <si>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</si>
  <si>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</si>
  <si>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</si>
  <si>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</si>
  <si>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</si>
  <si>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</si>
  <si>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</si>
  <si>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</si>
  <si>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</si>
  <si>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</si>
  <si>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</si>
  <si>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</si>
  <si>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</si>
  <si>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</si>
  <si>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</si>
  <si>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</si>
  <si>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</si>
  <si>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</si>
  <si>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</si>
  <si>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</si>
  <si>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</si>
  <si>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</si>
  <si>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</si>
  <si>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</si>
  <si>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</si>
  <si>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</si>
  <si>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</si>
  <si>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</si>
  <si>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</si>
  <si>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</si>
  <si>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</si>
  <si>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</si>
  <si>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</si>
  <si>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</si>
  <si>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</si>
  <si>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</si>
  <si>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</si>
  <si>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</si>
  <si>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</si>
  <si>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</si>
  <si>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</si>
  <si>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</si>
  <si>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</si>
  <si>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</si>
  <si>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</si>
  <si>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</si>
  <si>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</si>
  <si>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</si>
  <si>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</si>
  <si>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</si>
  <si>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</si>
  <si>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</si>
  <si>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</si>
  <si>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</si>
  <si>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</si>
  <si>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</si>
  <si>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</si>
  <si>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</si>
  <si>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</si>
  <si>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</si>
  <si>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</si>
  <si>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</si>
  <si>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</si>
  <si>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</si>
  <si>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</si>
  <si>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</si>
  <si>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</si>
  <si>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</si>
  <si>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</si>
  <si>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</si>
  <si>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</si>
  <si>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</si>
  <si>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</si>
  <si>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</si>
  <si>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</si>
  <si>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</si>
  <si>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</si>
  <si>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</si>
  <si>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</si>
  <si>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</si>
  <si>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</si>
  <si>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</si>
  <si>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</si>
  <si>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</si>
  <si>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</si>
  <si>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</si>
  <si>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</si>
  <si>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</si>
  <si>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</si>
  <si>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</si>
  <si>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</si>
  <si>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</si>
  <si>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</si>
  <si>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</si>
  <si>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</si>
  <si>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</si>
  <si>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</si>
  <si>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</si>
  <si>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</si>
  <si>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</si>
  <si>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</si>
  <si>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</si>
  <si>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</si>
  <si>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</si>
  <si>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</si>
  <si>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</si>
  <si>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</si>
  <si>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</si>
  <si>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</si>
  <si>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</si>
  <si>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</si>
  <si>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</si>
  <si>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</si>
  <si>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</si>
  <si>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</si>
  <si>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</si>
  <si>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</si>
  <si>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</si>
  <si>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</si>
  <si>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</si>
  <si>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</si>
  <si>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</si>
  <si>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</si>
  <si>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</si>
  <si>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</si>
  <si>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</si>
  <si>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</si>
  <si>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</si>
  <si>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</si>
  <si>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</si>
  <si>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</si>
  <si>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</si>
  <si>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</si>
  <si>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</si>
  <si>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</si>
  <si>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</si>
  <si>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</si>
  <si>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</si>
  <si>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</si>
  <si>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</si>
  <si>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</si>
  <si>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</si>
  <si>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</si>
  <si>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</si>
  <si>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</si>
  <si>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</si>
  <si>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</si>
  <si>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</si>
  <si>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</si>
  <si>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</si>
  <si>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</si>
  <si>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</si>
  <si>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</si>
  <si>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</si>
  <si>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</si>
  <si>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</si>
  <si>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</si>
  <si>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</si>
  <si>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</si>
  <si>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</si>
  <si>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</si>
  <si>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</si>
  <si>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</si>
  <si>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</si>
  <si>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</si>
  <si>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</si>
  <si>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</si>
  <si>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</si>
  <si>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</si>
  <si>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</si>
  <si>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</si>
  <si>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</si>
  <si>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</si>
  <si>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</si>
  <si>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</si>
  <si>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</si>
  <si>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</si>
  <si>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</si>
  <si>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</si>
  <si>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</si>
  <si>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</si>
  <si>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</si>
  <si>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</si>
  <si>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</si>
  <si>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</si>
  <si>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</si>
  <si>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</si>
  <si>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</si>
  <si>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</si>
  <si>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</si>
  <si>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</si>
  <si>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</si>
  <si>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</si>
  <si>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</si>
  <si>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</si>
  <si>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</si>
  <si>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</si>
  <si>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</si>
  <si>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</si>
  <si>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</si>
  <si>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</si>
  <si>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</si>
  <si>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</si>
  <si>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</si>
  <si>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</si>
  <si>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</si>
  <si>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</si>
  <si>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</si>
  <si>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</si>
  <si>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</si>
  <si>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</si>
  <si>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</si>
  <si>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</si>
  <si>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</si>
  <si>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</si>
  <si>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</si>
  <si>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</si>
  <si>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</si>
  <si>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</si>
  <si>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</si>
  <si>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</si>
  <si>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</si>
  <si>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</si>
  <si>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</si>
  <si>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</si>
  <si>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</si>
  <si>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</si>
  <si>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</si>
  <si>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</si>
  <si>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</si>
  <si>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</si>
  <si>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</si>
  <si>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</si>
  <si>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</si>
  <si>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</si>
  <si>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</si>
  <si>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</si>
  <si>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</si>
  <si>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</si>
  <si>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</si>
  <si>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</si>
  <si>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</si>
  <si>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</si>
  <si>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</si>
  <si>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</si>
  <si>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</si>
  <si>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</si>
  <si>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</si>
  <si>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</si>
  <si>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</si>
  <si>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</si>
  <si>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</si>
  <si>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</si>
  <si>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</si>
  <si>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</si>
  <si>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</si>
  <si>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</si>
  <si>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</si>
  <si>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</si>
  <si>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</si>
  <si>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</si>
  <si>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</si>
  <si>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</si>
  <si>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</si>
  <si>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</si>
  <si>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</si>
  <si>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</si>
  <si>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</si>
  <si>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</si>
  <si>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</si>
  <si>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</si>
  <si>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</si>
  <si>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</si>
  <si>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</si>
  <si>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</si>
  <si>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</si>
  <si>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</si>
  <si>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</si>
  <si>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</si>
  <si>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</si>
  <si>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</si>
  <si>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</si>
  <si>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</si>
  <si>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</si>
  <si>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</si>
  <si>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</si>
  <si>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</si>
  <si>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</si>
  <si>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</si>
  <si>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</si>
  <si>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</si>
  <si>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</si>
  <si>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</si>
  <si>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</si>
  <si>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</si>
  <si>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</si>
  <si>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</si>
  <si>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</si>
  <si>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</si>
  <si>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</si>
  <si>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</si>
  <si>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</si>
  <si>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</si>
  <si>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</si>
  <si>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</si>
  <si>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</si>
  <si>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</si>
  <si>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</si>
  <si>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</si>
  <si>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</si>
  <si>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</si>
  <si>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</si>
  <si>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</si>
  <si>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</si>
  <si>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</si>
  <si>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</si>
  <si>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</si>
  <si>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</si>
  <si>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</si>
  <si>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</si>
  <si>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</si>
  <si>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</si>
  <si>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</si>
  <si>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</si>
  <si>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</si>
  <si>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</si>
  <si>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</si>
  <si>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</si>
  <si>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</si>
  <si>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</si>
  <si>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</si>
  <si>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</si>
  <si>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</si>
  <si>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</si>
  <si>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</si>
  <si>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</si>
  <si>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</si>
  <si>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</si>
  <si>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</si>
  <si>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</si>
  <si>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</si>
  <si>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</si>
  <si>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</si>
  <si>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</si>
  <si>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</si>
  <si>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</si>
  <si>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</si>
  <si>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</si>
  <si>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</si>
  <si>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</si>
  <si>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</si>
  <si>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</si>
  <si>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</si>
  <si>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</si>
  <si>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</si>
  <si>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</si>
  <si>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</si>
  <si>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</si>
  <si>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</si>
  <si>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</si>
  <si>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</si>
  <si>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</si>
  <si>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</si>
  <si>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</si>
  <si>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</si>
  <si>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</si>
  <si>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</si>
  <si>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</si>
  <si>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</si>
  <si>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</si>
  <si>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</si>
  <si>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</si>
  <si>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</si>
  <si>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</si>
  <si>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</si>
  <si>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</si>
  <si>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</si>
  <si>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</si>
  <si>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</si>
  <si>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</si>
  <si>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</si>
  <si>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</si>
  <si>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</si>
  <si>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</si>
  <si>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</si>
  <si>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</si>
  <si>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</si>
  <si>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</si>
  <si>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</si>
  <si>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</si>
  <si>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</si>
  <si>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</si>
  <si>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</si>
  <si>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</si>
  <si>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</si>
  <si>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</si>
  <si>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</si>
  <si>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</si>
  <si>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</si>
  <si>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</si>
  <si>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</si>
  <si>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</si>
  <si>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</si>
  <si>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</si>
  <si>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</si>
  <si>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</si>
  <si>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</si>
  <si>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</si>
  <si>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</si>
  <si>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</si>
  <si>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</si>
  <si>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</si>
  <si>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</si>
  <si>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</si>
  <si>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</si>
  <si>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</si>
  <si>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</si>
  <si>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</si>
  <si>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</si>
  <si>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</si>
  <si>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</si>
  <si>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</si>
  <si>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</si>
  <si>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</si>
  <si>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</si>
  <si>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</si>
  <si>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</si>
  <si>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</si>
  <si>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</si>
  <si>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</si>
  <si>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</si>
  <si>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</si>
  <si>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</si>
  <si>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</si>
  <si>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</si>
  <si>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</si>
  <si>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</si>
  <si>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</si>
  <si>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</si>
  <si>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</si>
  <si>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</si>
  <si>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</si>
  <si>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</si>
  <si>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</si>
  <si>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</si>
  <si>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</si>
  <si>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</si>
  <si>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</si>
  <si>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</si>
  <si>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</si>
  <si>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</si>
  <si>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</si>
  <si>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</si>
  <si>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</si>
  <si>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</si>
  <si>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</si>
  <si>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</si>
  <si>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</si>
  <si>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</si>
  <si>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</si>
  <si>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</si>
  <si>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</si>
  <si>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</si>
  <si>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</si>
  <si>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</si>
  <si>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</si>
  <si>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</si>
  <si>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</si>
  <si>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</si>
  <si>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</si>
  <si>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</si>
  <si>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</si>
  <si>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</si>
  <si>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</si>
  <si>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</si>
  <si>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</si>
  <si>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</si>
  <si>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</si>
  <si>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</si>
  <si>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</si>
  <si>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</si>
  <si>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</si>
  <si>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</si>
  <si>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</si>
  <si>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</si>
  <si>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</si>
  <si>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</si>
  <si>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</si>
  <si>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</si>
  <si>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</si>
  <si>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</si>
  <si>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</si>
  <si>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</si>
  <si>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</si>
  <si>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</si>
  <si>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</si>
  <si>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</si>
  <si>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</si>
  <si>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</si>
  <si>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</si>
  <si>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</si>
  <si>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</si>
  <si>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</si>
  <si>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</si>
  <si>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</si>
  <si>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</si>
  <si>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</si>
  <si>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</si>
  <si>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</si>
  <si>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</si>
  <si>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</si>
  <si>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</si>
  <si>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</si>
  <si>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</si>
  <si>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</si>
  <si>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</si>
  <si>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</si>
  <si>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</si>
  <si>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</si>
  <si>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</si>
  <si>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</si>
  <si>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</si>
  <si>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</si>
  <si>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</si>
  <si>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</si>
  <si>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</si>
  <si>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</si>
  <si>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</si>
  <si>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</si>
  <si>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</si>
  <si>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</si>
  <si>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</si>
  <si>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</si>
  <si>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</si>
  <si>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</si>
  <si>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</si>
  <si>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</si>
  <si>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</si>
  <si>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</si>
  <si>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</si>
  <si>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</si>
  <si>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</si>
  <si>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</si>
  <si>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</si>
  <si>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</si>
  <si>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</si>
  <si>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</si>
  <si>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</si>
  <si>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</si>
  <si>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</si>
  <si>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</si>
  <si>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</si>
  <si>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</si>
  <si>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</si>
  <si>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</si>
  <si>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</si>
  <si>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</si>
  <si>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</si>
  <si>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</si>
  <si>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</si>
  <si>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</si>
  <si>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</si>
  <si>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</si>
  <si>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</si>
  <si>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</si>
  <si>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</si>
  <si>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</si>
  <si>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</si>
  <si>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</si>
  <si>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</si>
  <si>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</si>
  <si>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</si>
  <si>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</si>
  <si>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</si>
  <si>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</si>
  <si>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</si>
  <si>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</si>
  <si>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</si>
  <si>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</si>
  <si>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</si>
  <si>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</si>
  <si>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</si>
  <si>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</si>
  <si>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</si>
  <si>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</si>
  <si>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</si>
  <si>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</si>
  <si>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</si>
  <si>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</si>
  <si>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</si>
  <si>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</si>
  <si>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</si>
  <si>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</si>
  <si>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</si>
  <si>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</si>
  <si>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</si>
  <si>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</si>
  <si>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</si>
  <si>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</si>
  <si>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</si>
  <si>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</si>
  <si>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</si>
  <si>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</si>
  <si>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</si>
  <si>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</si>
  <si>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</si>
  <si>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</si>
  <si>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</si>
  <si>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</si>
  <si>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</si>
  <si>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</si>
  <si>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</si>
  <si>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</si>
  <si>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</si>
  <si>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</si>
  <si>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</si>
  <si>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</si>
  <si>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</si>
  <si>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</si>
  <si>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</si>
  <si>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</si>
  <si>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</si>
  <si>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</si>
  <si>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</si>
  <si>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</si>
  <si>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</si>
  <si>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</si>
  <si>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</si>
  <si>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</si>
  <si>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</si>
  <si>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</si>
  <si>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</si>
  <si>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</si>
  <si>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</si>
  <si>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</si>
  <si>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</si>
  <si>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</si>
  <si>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</si>
  <si>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</si>
  <si>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</si>
  <si>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</si>
  <si>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</si>
  <si>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</si>
  <si>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</si>
  <si>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</si>
  <si>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</si>
  <si>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</si>
  <si>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</si>
  <si>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</si>
  <si>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</si>
  <si>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</si>
  <si>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</si>
  <si>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</si>
  <si>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</si>
  <si>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</si>
  <si>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</si>
  <si>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</si>
  <si>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</si>
  <si>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</si>
  <si>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</si>
  <si>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</si>
  <si>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</si>
  <si>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</si>
  <si>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</si>
  <si>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</si>
  <si>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</si>
  <si>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</si>
  <si>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</si>
  <si>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</si>
  <si>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</si>
  <si>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</si>
  <si>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</si>
  <si>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</si>
  <si>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</si>
  <si>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</si>
  <si>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</si>
  <si>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</si>
  <si>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</si>
  <si>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</si>
  <si>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</si>
  <si>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</si>
  <si>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</si>
  <si>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</si>
  <si>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</si>
  <si>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</si>
  <si>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</si>
  <si>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</si>
  <si>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</si>
  <si>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</si>
  <si>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</si>
  <si>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</si>
  <si>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</si>
  <si>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</si>
  <si>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</si>
  <si>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</si>
  <si>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</si>
  <si>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</si>
  <si>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</si>
  <si>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</si>
  <si>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</si>
  <si>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</si>
  <si>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</si>
  <si>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</si>
  <si>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</si>
  <si>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</si>
  <si>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</si>
  <si>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</si>
  <si>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</si>
  <si>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</si>
  <si>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</si>
  <si>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</si>
  <si>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</si>
  <si>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</si>
  <si>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</si>
  <si>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</si>
  <si>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</si>
  <si>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</si>
  <si>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</si>
  <si>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</si>
  <si>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</si>
  <si>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</si>
  <si>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</si>
  <si>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</si>
  <si>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</si>
  <si>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</si>
  <si>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</si>
  <si>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</si>
  <si>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</si>
  <si>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</si>
  <si>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</si>
  <si>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</si>
  <si>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</si>
  <si>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</si>
  <si>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</si>
  <si>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</si>
  <si>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</si>
  <si>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</si>
  <si>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</si>
  <si>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</si>
  <si>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</si>
  <si>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</si>
  <si>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</si>
  <si>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</si>
  <si>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</si>
  <si>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</si>
  <si>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</si>
  <si>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</si>
  <si>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</si>
  <si>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</si>
  <si>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</si>
  <si>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</si>
  <si>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</si>
  <si>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</si>
  <si>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</si>
  <si>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</si>
  <si>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</si>
  <si>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</si>
  <si>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</si>
  <si>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</si>
  <si>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</si>
  <si>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</si>
  <si>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</si>
  <si>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</si>
  <si>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</si>
  <si>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</si>
  <si>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</si>
  <si>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</si>
  <si>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</si>
  <si>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</si>
  <si>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</si>
  <si>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</si>
  <si>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</si>
  <si>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</si>
  <si>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</si>
  <si>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</si>
  <si>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</si>
  <si>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</si>
  <si>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</si>
  <si>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</si>
  <si>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</si>
  <si>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</si>
  <si>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</si>
  <si>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</si>
  <si>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</si>
  <si>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</si>
  <si>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</si>
  <si>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</si>
  <si>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</si>
  <si>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</si>
  <si>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</si>
  <si>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</si>
  <si>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</si>
  <si>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</si>
  <si>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</si>
  <si>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</si>
  <si>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</si>
  <si>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</si>
  <si>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</si>
  <si>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</si>
  <si>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</si>
  <si>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</si>
  <si>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</si>
  <si>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</si>
  <si>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</si>
  <si>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</si>
  <si>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</si>
  <si>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</si>
  <si>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</si>
  <si>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</si>
  <si>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</si>
  <si>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</si>
  <si>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</si>
  <si>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</si>
  <si>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</si>
  <si>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</si>
  <si>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</si>
  <si>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</si>
  <si>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</si>
  <si>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</si>
  <si>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</si>
  <si>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</si>
  <si>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</si>
  <si>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</si>
  <si>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</si>
  <si>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</si>
  <si>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</si>
  <si>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</si>
  <si>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</si>
  <si>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</si>
  <si>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</si>
  <si>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</si>
  <si>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</si>
  <si>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</si>
  <si>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</si>
  <si>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</si>
  <si>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</si>
  <si>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</si>
  <si>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</si>
  <si>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</si>
  <si>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</si>
  <si>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</si>
  <si>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</si>
  <si>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</si>
  <si>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</si>
  <si>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</si>
  <si>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</si>
  <si>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</si>
  <si>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</si>
  <si>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</si>
  <si>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</si>
  <si>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</si>
  <si>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</si>
  <si>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</si>
  <si>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</si>
  <si>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</si>
  <si>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</si>
  <si>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</si>
  <si>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</si>
  <si>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</si>
  <si>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</si>
  <si>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</si>
  <si>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</si>
  <si>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</si>
  <si>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</si>
  <si>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</si>
  <si>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</si>
  <si>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</si>
  <si>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</si>
  <si>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</si>
  <si>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</si>
  <si>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</si>
  <si>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</si>
  <si>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</si>
  <si>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</si>
  <si>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</si>
  <si>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</si>
  <si>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</si>
  <si>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</si>
  <si>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</si>
  <si>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</si>
  <si>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</si>
  <si>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</si>
  <si>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</si>
  <si>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</si>
  <si>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</si>
  <si>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</si>
  <si>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</si>
  <si>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</si>
  <si>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</si>
  <si>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</si>
  <si>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</si>
  <si>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</si>
  <si>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</si>
  <si>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</si>
  <si>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</si>
  <si>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</si>
  <si>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</si>
  <si>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</si>
  <si>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</si>
  <si>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</si>
  <si>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</si>
  <si>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</si>
  <si>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</si>
  <si>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</si>
  <si>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</si>
  <si>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</si>
  <si>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</si>
  <si>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</si>
  <si>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</si>
  <si>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</si>
  <si>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</si>
  <si>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</si>
  <si>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</si>
  <si>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</si>
  <si>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</si>
  <si>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</si>
  <si>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</si>
  <si>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</si>
  <si>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</si>
  <si>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</si>
  <si>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</si>
  <si>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</si>
  <si>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</si>
  <si>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</si>
  <si>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</si>
  <si>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</si>
  <si>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</si>
  <si>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</si>
  <si>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</si>
  <si>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</si>
  <si>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</si>
  <si>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</si>
  <si>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</si>
  <si>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</si>
  <si>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</si>
  <si>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</si>
  <si>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</si>
  <si>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</si>
  <si>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</si>
  <si>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</si>
  <si>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</si>
  <si>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</si>
  <si>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</si>
  <si>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</si>
  <si>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</si>
  <si>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</si>
  <si>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</si>
  <si>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</si>
  <si>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</si>
  <si>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</si>
  <si>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</si>
  <si>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</si>
  <si>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</si>
  <si>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</si>
  <si>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</si>
  <si>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</si>
  <si>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</si>
  <si>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</si>
  <si>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</si>
  <si>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</si>
  <si>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</si>
  <si>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</si>
  <si>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</si>
  <si>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</si>
  <si>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</si>
  <si>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</si>
  <si>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</si>
  <si>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</si>
  <si>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</si>
  <si>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</si>
  <si>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</si>
  <si>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</si>
  <si>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</si>
  <si>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</si>
  <si>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</si>
  <si>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</si>
  <si>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</si>
  <si>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</si>
  <si>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</si>
  <si>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</si>
  <si>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</si>
  <si>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</si>
  <si>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</si>
  <si>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</si>
  <si>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</si>
  <si>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</si>
  <si>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</si>
  <si>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</si>
  <si>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</si>
  <si>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</si>
  <si>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</si>
  <si>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</si>
  <si>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</si>
  <si>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</si>
  <si>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</si>
  <si>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</si>
  <si>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</si>
  <si>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</si>
  <si>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</si>
  <si>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</si>
  <si>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</si>
  <si>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</si>
  <si>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</si>
  <si>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</si>
  <si>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</si>
  <si>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</si>
  <si>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</si>
  <si>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</si>
  <si>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</si>
  <si>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</si>
  <si>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</si>
  <si>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</si>
  <si>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</si>
  <si>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</si>
  <si>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</si>
  <si>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</si>
  <si>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</si>
  <si>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</si>
  <si>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</si>
  <si>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</si>
  <si>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</si>
  <si>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</si>
  <si>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</si>
  <si>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</si>
  <si>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</si>
  <si>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</si>
  <si>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</si>
  <si>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</si>
  <si>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</si>
  <si>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</si>
  <si>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</si>
  <si>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</si>
  <si>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</si>
  <si>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</si>
  <si>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</si>
  <si>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</si>
  <si>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</si>
  <si>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</si>
  <si>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</si>
  <si>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</si>
  <si>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</si>
  <si>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</si>
  <si>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</si>
  <si>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</si>
  <si>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</si>
  <si>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</si>
  <si>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</si>
  <si>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</si>
  <si>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</si>
  <si>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</si>
  <si>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</si>
  <si>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</si>
  <si>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</si>
  <si>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</si>
  <si>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</si>
  <si>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</si>
  <si>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</si>
  <si>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</si>
  <si>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</si>
  <si>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</si>
  <si>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</si>
  <si>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</si>
  <si>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</si>
  <si>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</si>
  <si>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</si>
  <si>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</si>
  <si>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</si>
  <si>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</si>
  <si>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</si>
  <si>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</si>
  <si>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</si>
  <si>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</si>
  <si>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</si>
  <si>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</si>
  <si>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</si>
  <si>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</si>
  <si>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</si>
  <si>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</si>
  <si>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</si>
  <si>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</si>
  <si>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</si>
  <si>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</si>
  <si>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</si>
  <si>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</si>
  <si>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</si>
  <si>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</si>
  <si>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</si>
  <si>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</si>
  <si>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</si>
  <si>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</si>
  <si>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</si>
  <si>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</si>
  <si>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</si>
  <si>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</si>
  <si>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</si>
  <si>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</si>
  <si>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</si>
  <si>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</si>
  <si>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</si>
  <si>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</si>
  <si>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</si>
  <si>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</si>
  <si>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</si>
  <si>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</si>
  <si>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</si>
  <si>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</si>
  <si>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</si>
  <si>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</si>
  <si>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</si>
  <si>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</si>
  <si>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</si>
  <si>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</si>
  <si>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</si>
  <si>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</si>
  <si>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</si>
  <si>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</si>
  <si>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</si>
  <si>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</si>
  <si>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</si>
  <si>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</si>
  <si>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</si>
  <si>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</si>
  <si>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</si>
  <si>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</si>
  <si>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</si>
  <si>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</si>
  <si>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</si>
  <si>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</si>
  <si>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</si>
  <si>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</si>
  <si>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</si>
  <si>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</si>
  <si>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</si>
  <si>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</si>
  <si>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</si>
  <si>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</si>
  <si>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</si>
  <si>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</si>
  <si>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</si>
  <si>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</si>
  <si>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</si>
  <si>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</si>
  <si>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</si>
  <si>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</si>
  <si>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</si>
  <si>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</si>
  <si>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</si>
  <si>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</si>
  <si>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</si>
  <si>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</si>
  <si>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</si>
  <si>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</si>
  <si>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</si>
  <si>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</si>
  <si>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</si>
  <si>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</si>
  <si>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</si>
  <si>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</si>
  <si>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</si>
  <si>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</si>
  <si>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</si>
  <si>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</si>
  <si>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</si>
  <si>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</si>
  <si>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</si>
  <si>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</si>
  <si>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</si>
  <si>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</si>
  <si>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</si>
  <si>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</si>
  <si>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</si>
  <si>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</si>
  <si>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</si>
  <si>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</si>
  <si>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</si>
  <si>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</si>
  <si>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</si>
  <si>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</si>
  <si>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</si>
  <si>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</si>
  <si>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</si>
  <si>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</si>
  <si>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</si>
  <si>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</si>
  <si>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</si>
  <si>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</si>
  <si>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</si>
  <si>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</si>
  <si>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</si>
  <si>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</si>
  <si>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</si>
  <si>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</si>
  <si>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</si>
  <si>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</si>
  <si>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</si>
  <si>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</si>
  <si>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</si>
  <si>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</si>
  <si>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</si>
  <si>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</si>
  <si>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</si>
  <si>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</si>
  <si>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</si>
  <si>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</si>
  <si>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</si>
  <si>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</si>
  <si>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</si>
  <si>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</si>
  <si>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</si>
  <si>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</si>
  <si>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</si>
  <si>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</si>
  <si>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</si>
  <si>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</si>
  <si>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</si>
  <si>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</si>
  <si>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</si>
  <si>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</si>
  <si>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</si>
  <si>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</si>
  <si>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</si>
  <si>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</si>
  <si>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</si>
  <si>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</si>
  <si>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</si>
  <si>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</si>
  <si>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</si>
  <si>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</si>
  <si>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</si>
  <si>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</si>
  <si>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</si>
  <si>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</si>
  <si>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</si>
  <si>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</si>
  <si>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</si>
  <si>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</si>
  <si>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</si>
  <si>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</si>
  <si>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</si>
  <si>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</si>
  <si>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</si>
  <si>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</si>
  <si>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</si>
  <si>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</si>
  <si>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</si>
  <si>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</si>
  <si>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</si>
  <si>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</si>
  <si>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</si>
  <si>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</si>
  <si>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</si>
  <si>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</si>
  <si>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</si>
  <si>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</si>
  <si>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</si>
  <si>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</si>
  <si>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</si>
  <si>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</si>
  <si>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</si>
  <si>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</si>
  <si>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</si>
  <si>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</si>
  <si>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</si>
  <si>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</si>
  <si>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</si>
  <si>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</si>
  <si>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</si>
  <si>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</si>
  <si>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</si>
  <si>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</si>
  <si>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</si>
  <si>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</si>
  <si>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</si>
  <si>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</si>
  <si>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</si>
  <si>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</si>
  <si>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</si>
  <si>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</si>
  <si>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</si>
  <si>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</si>
  <si>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</si>
  <si>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</si>
  <si>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</si>
  <si>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</si>
  <si>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</si>
  <si>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</si>
  <si>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</si>
  <si>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</si>
  <si>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</si>
  <si>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</si>
  <si>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</si>
  <si>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</si>
  <si>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</si>
  <si>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</si>
  <si>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</si>
  <si>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</si>
  <si>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</si>
  <si>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</si>
  <si>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</si>
  <si>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</si>
  <si>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</si>
  <si>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</si>
  <si>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</si>
  <si>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</si>
  <si>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</si>
  <si>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</si>
  <si>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</si>
  <si>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</si>
  <si>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</si>
  <si>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</si>
  <si>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</si>
  <si>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</si>
  <si>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</si>
  <si>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</si>
  <si>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</si>
  <si>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</si>
  <si>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</si>
  <si>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</si>
  <si>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</si>
  <si>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</si>
  <si>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</si>
  <si>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</si>
  <si>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</si>
  <si>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</si>
  <si>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</si>
  <si>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</si>
  <si>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</si>
  <si>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</si>
  <si>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</si>
  <si>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</si>
  <si>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</si>
  <si>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</si>
  <si>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</si>
  <si>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</si>
  <si>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</si>
  <si>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</si>
  <si>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</si>
  <si>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</si>
  <si>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</si>
  <si>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</si>
  <si>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</si>
  <si>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</si>
  <si>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</si>
  <si>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</si>
  <si>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</si>
  <si>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</si>
  <si>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</si>
  <si>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</si>
  <si>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</si>
  <si>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</si>
  <si>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</si>
  <si>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</si>
  <si>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</si>
  <si>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</si>
  <si>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</si>
  <si>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</si>
  <si>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</si>
  <si>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</si>
  <si>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</si>
  <si>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</si>
  <si>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</si>
  <si>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</si>
  <si>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</si>
  <si>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</si>
  <si>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</si>
  <si>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</si>
  <si>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</si>
  <si>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</si>
  <si>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</si>
  <si>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</si>
  <si>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</si>
  <si>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</si>
  <si>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</si>
  <si>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</si>
  <si>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</si>
  <si>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</si>
  <si>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</si>
  <si>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</si>
  <si>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</si>
  <si>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</si>
  <si>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</si>
  <si>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</si>
  <si>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</si>
  <si>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</si>
  <si>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</si>
  <si>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</si>
  <si>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</si>
  <si>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</si>
  <si>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</si>
  <si>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</si>
  <si>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</si>
  <si>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</si>
  <si>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</si>
  <si>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</si>
  <si>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</si>
  <si>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</si>
  <si>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</si>
  <si>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</si>
  <si>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</si>
  <si>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</si>
  <si>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</si>
  <si>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</si>
  <si>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</si>
  <si>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</si>
  <si>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</si>
  <si>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</si>
  <si>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</si>
  <si>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</si>
  <si>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</si>
  <si>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</si>
  <si>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</si>
  <si>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</si>
  <si>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</si>
  <si>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</si>
  <si>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</si>
  <si>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</si>
  <si>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</si>
  <si>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</si>
  <si>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</si>
  <si>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</si>
  <si>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</si>
  <si>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</si>
  <si>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</si>
  <si>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</si>
  <si>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</si>
  <si>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</si>
  <si>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</si>
  <si>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</si>
  <si>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</si>
  <si>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</si>
  <si>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</si>
  <si>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</si>
  <si>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</si>
  <si>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</si>
  <si>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</si>
  <si>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</si>
  <si>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</si>
  <si>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</si>
  <si>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</si>
  <si>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</si>
  <si>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</si>
  <si>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</si>
  <si>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</si>
  <si>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</si>
  <si>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</si>
  <si>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</si>
  <si>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</si>
  <si>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</si>
  <si>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</si>
  <si>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</si>
  <si>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</si>
  <si>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</si>
  <si>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</si>
  <si>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</si>
  <si>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</si>
  <si>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</si>
  <si>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</si>
  <si>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</si>
  <si>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</si>
  <si>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</si>
  <si>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</si>
  <si>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</si>
  <si>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</si>
  <si>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</si>
  <si>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</si>
  <si>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</si>
  <si>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</si>
  <si>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</si>
  <si>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</si>
  <si>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</si>
  <si>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</si>
  <si>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</si>
  <si>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</si>
  <si>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</si>
  <si>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</si>
  <si>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</si>
  <si>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</si>
  <si>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</si>
  <si>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</si>
  <si>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</si>
  <si>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</si>
  <si>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</si>
  <si>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</si>
  <si>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</si>
  <si>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</si>
  <si>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</si>
  <si>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</si>
  <si>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</si>
  <si>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</si>
  <si>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</si>
  <si>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</si>
  <si>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</si>
  <si>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</si>
  <si>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</si>
  <si>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</si>
  <si>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</si>
  <si>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</si>
  <si>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</si>
  <si>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</si>
  <si>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</si>
  <si>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</si>
  <si>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</si>
  <si>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</si>
  <si>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</si>
  <si>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</si>
  <si>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</si>
  <si>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</si>
  <si>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</si>
  <si>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</si>
  <si>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</si>
  <si>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</si>
  <si>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</si>
  <si>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</si>
  <si>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</si>
  <si>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</si>
  <si>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</si>
  <si>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</si>
  <si>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</si>
  <si>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</si>
  <si>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</si>
  <si>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</si>
  <si>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</si>
  <si>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</si>
  <si>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</si>
  <si>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</si>
  <si>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</si>
  <si>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</si>
  <si>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</si>
  <si>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</si>
  <si>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</si>
  <si>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</si>
  <si>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</si>
  <si>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</si>
  <si>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</si>
  <si>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</si>
  <si>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</si>
  <si>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</si>
  <si>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</si>
  <si>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</si>
  <si>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</si>
  <si>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</si>
  <si>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</si>
  <si>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</si>
  <si>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</si>
  <si>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</si>
  <si>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</si>
  <si>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</si>
  <si>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</si>
  <si>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</si>
  <si>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</si>
  <si>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</si>
  <si>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</si>
  <si>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</si>
  <si>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</si>
  <si>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</si>
  <si>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</si>
  <si>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</si>
  <si>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</si>
  <si>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</si>
  <si>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</si>
  <si>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</si>
  <si>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</si>
  <si>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</si>
  <si>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</si>
  <si>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</si>
  <si>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</si>
  <si>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</si>
  <si>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</si>
  <si>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</si>
  <si>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</si>
  <si>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</si>
  <si>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</si>
  <si>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</si>
  <si>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</si>
  <si>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</si>
  <si>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</si>
  <si>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</si>
  <si>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</si>
  <si>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</si>
  <si>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</si>
  <si>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</si>
  <si>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</si>
  <si>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</si>
  <si>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</si>
  <si>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</si>
  <si>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</si>
  <si>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</si>
  <si>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</si>
  <si>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</si>
  <si>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</si>
  <si>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</si>
  <si>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</si>
  <si>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</si>
  <si>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</si>
  <si>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</si>
  <si>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</si>
  <si>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</si>
  <si>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</si>
  <si>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</si>
  <si>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</si>
  <si>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</si>
  <si>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</si>
  <si>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</si>
  <si>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</si>
  <si>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</si>
  <si>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</si>
  <si>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</si>
  <si>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</si>
  <si>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</si>
  <si>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</si>
  <si>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</si>
  <si>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</si>
  <si>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</si>
  <si>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</si>
  <si>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</si>
  <si>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</si>
  <si>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</si>
  <si>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</si>
  <si>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</si>
  <si>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</si>
  <si>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</si>
  <si>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</si>
  <si>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</si>
  <si>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</si>
  <si>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</si>
  <si>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</si>
  <si>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</si>
  <si>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</si>
  <si>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</si>
  <si>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</si>
  <si>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</si>
  <si>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</si>
  <si>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</si>
  <si>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</si>
  <si>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</si>
  <si>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</si>
  <si>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</si>
  <si>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</si>
  <si>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</si>
  <si>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</si>
  <si>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</si>
  <si>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</si>
  <si>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</si>
  <si>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</si>
  <si>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</si>
  <si>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</si>
  <si>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</si>
  <si>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</si>
  <si>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</si>
  <si>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</si>
  <si>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</si>
  <si>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</si>
  <si>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</si>
  <si>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</si>
  <si>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</si>
  <si>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</si>
  <si>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</si>
  <si>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</si>
  <si>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</si>
  <si>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</si>
  <si>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</si>
  <si>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</si>
  <si>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</si>
  <si>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</si>
  <si>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</si>
  <si>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</si>
  <si>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</si>
  <si>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</si>
  <si>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</si>
  <si>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</si>
  <si>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</si>
  <si>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</si>
  <si>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</si>
  <si>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</si>
  <si>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</si>
  <si>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</si>
  <si>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</si>
  <si>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</si>
  <si>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</si>
  <si>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</si>
  <si>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</si>
  <si>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</si>
  <si>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</si>
  <si>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</si>
  <si>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</si>
  <si>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</si>
  <si>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</si>
  <si>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</si>
  <si>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</si>
  <si>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</si>
  <si>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</si>
  <si>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</si>
  <si>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</si>
  <si>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</si>
  <si>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</si>
  <si>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</si>
  <si>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</si>
  <si>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</si>
  <si>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</si>
  <si>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</si>
  <si>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</si>
  <si>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</si>
  <si>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</si>
  <si>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</si>
  <si>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</si>
  <si>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</si>
  <si>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</si>
  <si>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</si>
  <si>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</si>
  <si>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</si>
  <si>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</si>
  <si>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</si>
  <si>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</si>
  <si>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</si>
  <si>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</si>
  <si>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</si>
  <si>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</si>
  <si>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</si>
  <si>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</si>
  <si>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</si>
  <si>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</si>
  <si>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</si>
  <si>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</si>
  <si>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</si>
  <si>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</si>
  <si>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</si>
  <si>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</si>
  <si>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</si>
  <si>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</si>
  <si>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</si>
  <si>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</si>
  <si>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</si>
  <si>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</si>
  <si>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</si>
  <si>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</si>
  <si>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</si>
  <si>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</si>
  <si>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</si>
  <si>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</si>
  <si>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</si>
  <si>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</si>
  <si>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</si>
  <si>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</si>
  <si>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</si>
  <si>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</si>
  <si>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</si>
  <si>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</si>
  <si>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</si>
  <si>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</si>
  <si>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</si>
  <si>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</si>
  <si>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</si>
  <si>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</si>
  <si>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</si>
  <si>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</si>
  <si>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</si>
  <si>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</si>
  <si>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</si>
  <si>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</si>
  <si>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</si>
  <si>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</si>
  <si>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</si>
  <si>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</si>
  <si>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</si>
  <si>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</si>
  <si>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</si>
  <si>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</si>
  <si>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</si>
  <si>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</si>
  <si>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</si>
  <si>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</si>
  <si>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</si>
  <si>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</si>
  <si>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</si>
  <si>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</si>
  <si>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</si>
  <si>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</si>
  <si>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</si>
  <si>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</si>
  <si>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</si>
  <si>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</si>
  <si>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</si>
  <si>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</si>
  <si>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</si>
  <si>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</si>
  <si>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</si>
  <si>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</si>
  <si>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</si>
  <si>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</si>
  <si>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</si>
  <si>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</si>
  <si>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</si>
  <si>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</si>
  <si>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</si>
  <si>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</si>
  <si>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</si>
  <si>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</si>
  <si>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</si>
  <si>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</si>
  <si>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</si>
  <si>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</si>
  <si>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</si>
  <si>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</si>
  <si>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</si>
  <si>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</si>
  <si>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</si>
  <si>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</si>
  <si>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</si>
  <si>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</si>
  <si>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</si>
  <si>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</si>
  <si>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</si>
  <si>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</si>
  <si>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</si>
  <si>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</si>
  <si>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</si>
  <si>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</si>
  <si>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</si>
  <si>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</si>
  <si>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</si>
  <si>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</si>
  <si>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</si>
  <si>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</si>
  <si>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</si>
  <si>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</si>
  <si>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</si>
  <si>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</si>
  <si>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</si>
  <si>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</si>
  <si>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</si>
  <si>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</si>
  <si>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</si>
  <si>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</si>
  <si>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</si>
  <si>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</si>
  <si>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</si>
  <si>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</si>
  <si>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</si>
  <si>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</si>
  <si>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</si>
  <si>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</si>
  <si>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</si>
  <si>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</si>
  <si>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</si>
  <si>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</si>
  <si>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</si>
  <si>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</si>
  <si>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</si>
  <si>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</si>
  <si>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</si>
  <si>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</si>
  <si>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</si>
  <si>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</si>
  <si>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</si>
  <si>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</si>
  <si>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</si>
  <si>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</si>
  <si>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</si>
  <si>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</si>
  <si>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</si>
  <si>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</si>
  <si>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</si>
  <si>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</si>
  <si>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</si>
  <si>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</si>
  <si>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</si>
  <si>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</si>
  <si>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</si>
  <si>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</si>
  <si>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</si>
  <si>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</si>
  <si>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</si>
  <si>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</si>
  <si>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</si>
  <si>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</si>
  <si>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</si>
  <si>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</si>
  <si>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</si>
  <si>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</si>
  <si>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</si>
  <si>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</si>
  <si>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</si>
  <si>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</si>
  <si>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</si>
  <si>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</si>
  <si>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</si>
  <si>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</si>
  <si>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</si>
  <si>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</si>
  <si>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</si>
  <si>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</si>
  <si>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</si>
  <si>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</si>
  <si>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</si>
  <si>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</si>
  <si>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</si>
  <si>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</si>
  <si>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</si>
  <si>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</si>
  <si>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</si>
  <si>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</si>
  <si>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</si>
  <si>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</si>
  <si>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</si>
  <si>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</si>
  <si>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</si>
  <si>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</si>
  <si>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</si>
  <si>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</si>
  <si>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</si>
  <si>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</si>
  <si>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</si>
  <si>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</si>
  <si>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</si>
  <si>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</si>
  <si>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</si>
  <si>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</si>
  <si>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</si>
  <si>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</si>
  <si>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</si>
  <si>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</si>
  <si>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</si>
  <si>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</si>
  <si>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</si>
  <si>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</si>
  <si>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</si>
  <si>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</si>
  <si>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</si>
  <si>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</si>
  <si>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</si>
  <si>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</si>
  <si>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</si>
  <si>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</si>
  <si>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</si>
  <si>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</si>
  <si>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</si>
  <si>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</si>
  <si>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</si>
  <si>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</si>
  <si>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</si>
  <si>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</si>
  <si>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</si>
  <si>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</si>
  <si>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</si>
  <si>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</si>
  <si>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</si>
  <si>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</si>
  <si>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</si>
  <si>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</si>
  <si>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</si>
  <si>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</si>
  <si>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</si>
  <si>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</si>
  <si>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</si>
  <si>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</si>
  <si>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</si>
  <si>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</si>
  <si>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</si>
  <si>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</si>
  <si>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</si>
  <si>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</si>
  <si>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</si>
  <si>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</si>
  <si>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</si>
  <si>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</si>
  <si>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</si>
  <si>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</si>
  <si>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</si>
  <si>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</si>
  <si>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</si>
  <si>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</si>
  <si>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</si>
  <si>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</si>
  <si>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</si>
  <si>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</si>
  <si>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</si>
  <si>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</si>
  <si>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</si>
  <si>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</si>
  <si>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</si>
  <si>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</si>
  <si>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</si>
  <si>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</si>
  <si>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</si>
  <si>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</si>
  <si>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</si>
  <si>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</si>
  <si>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</si>
  <si>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</si>
  <si>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</si>
  <si>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</si>
  <si>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</si>
  <si>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</si>
  <si>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</si>
  <si>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</si>
  <si>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</si>
  <si>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</si>
  <si>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</si>
  <si>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</si>
  <si>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</si>
  <si>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</si>
  <si>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</si>
  <si>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</si>
  <si>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</si>
  <si>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</si>
  <si>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</si>
  <si>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</si>
  <si>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</si>
  <si>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</si>
  <si>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</si>
  <si>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</si>
  <si>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</si>
  <si>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</si>
  <si>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</si>
  <si>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</si>
  <si>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</si>
  <si>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</si>
  <si>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</si>
  <si>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</si>
  <si>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</si>
  <si>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</si>
  <si>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</si>
  <si>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</si>
  <si>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</si>
  <si>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</si>
  <si>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</si>
  <si>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</si>
  <si>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</si>
  <si>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</si>
  <si>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</si>
  <si>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</si>
  <si>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</si>
  <si>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</si>
  <si>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</si>
  <si>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</si>
  <si>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</si>
  <si>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</si>
  <si>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</si>
  <si>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</si>
  <si>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</si>
  <si>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</si>
  <si>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</si>
  <si>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</si>
  <si>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</si>
  <si>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</si>
  <si>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</si>
  <si>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</si>
  <si>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</si>
  <si>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</si>
  <si>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</si>
  <si>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</si>
  <si>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</si>
  <si>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</si>
  <si>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</si>
  <si>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</si>
  <si>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</si>
  <si>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</si>
  <si>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</si>
  <si>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</si>
  <si>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</si>
  <si>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</si>
  <si>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</si>
  <si>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</si>
  <si>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</si>
  <si>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</si>
  <si>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</si>
  <si>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</si>
  <si>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</si>
  <si>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</si>
  <si>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</si>
  <si>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</si>
  <si>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</si>
  <si>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</si>
  <si>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</si>
  <si>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</si>
  <si>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</si>
  <si>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</si>
  <si>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</si>
  <si>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</si>
  <si>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</si>
  <si>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</si>
  <si>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</si>
  <si>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</si>
  <si>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</si>
  <si>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</si>
  <si>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</si>
  <si>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</si>
  <si>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</si>
  <si>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</si>
  <si>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</si>
  <si>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</si>
  <si>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</si>
  <si>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</si>
  <si>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</si>
  <si>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</si>
  <si>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</si>
  <si>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</si>
  <si>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</si>
  <si>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</si>
  <si>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</si>
  <si>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</si>
  <si>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</si>
  <si>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</si>
  <si>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</si>
  <si>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</si>
  <si>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</si>
  <si>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</si>
  <si>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</si>
  <si>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</si>
  <si>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</si>
  <si>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</si>
  <si>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</si>
  <si>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</si>
  <si>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</si>
  <si>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</si>
  <si>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</si>
  <si>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</si>
  <si>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</si>
  <si>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</si>
  <si>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</si>
  <si>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</si>
  <si>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</si>
  <si>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</si>
  <si>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</si>
  <si>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</si>
  <si>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</si>
  <si>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</si>
  <si>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</si>
  <si>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</si>
  <si>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</si>
  <si>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</si>
  <si>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</si>
  <si>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</si>
  <si>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</si>
  <si>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</si>
  <si>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</si>
  <si>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</si>
  <si>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</si>
  <si>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</si>
  <si>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</si>
  <si>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</si>
  <si>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</si>
  <si>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</si>
  <si>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</si>
  <si>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</si>
  <si>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</si>
  <si>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</si>
  <si>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</si>
  <si>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</si>
  <si>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</si>
  <si>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</si>
  <si>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</si>
  <si>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</si>
  <si>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</si>
  <si>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</si>
  <si>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</si>
  <si>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</si>
  <si>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</si>
  <si>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</si>
  <si>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</si>
  <si>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</si>
  <si>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</si>
  <si>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</si>
  <si>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</si>
  <si>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</si>
  <si>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</si>
  <si>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</si>
  <si>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</si>
  <si>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</si>
  <si>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</si>
  <si>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</si>
  <si>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</si>
  <si>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</si>
  <si>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</si>
  <si>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</si>
  <si>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</si>
  <si>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</si>
  <si>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</si>
  <si>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</si>
  <si>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</si>
  <si>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</si>
  <si>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</si>
  <si>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</si>
  <si>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</si>
  <si>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</si>
  <si>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</si>
  <si>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</si>
  <si>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</si>
  <si>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</si>
  <si>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</si>
  <si>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</si>
  <si>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</si>
  <si>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</si>
  <si>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</si>
  <si>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</si>
  <si>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</si>
  <si>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</si>
  <si>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</si>
  <si>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</si>
  <si>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</si>
  <si>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</si>
  <si>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</si>
  <si>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</si>
  <si>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</si>
  <si>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</si>
  <si>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</si>
  <si>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</si>
  <si>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</si>
  <si>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</si>
  <si>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</si>
  <si>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</si>
  <si>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</si>
  <si>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</si>
  <si>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</si>
  <si>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</si>
  <si>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</si>
  <si>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</si>
  <si>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</si>
  <si>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</si>
  <si>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</si>
  <si>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</si>
  <si>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</si>
  <si>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</si>
  <si>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</si>
  <si>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</si>
  <si>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</si>
  <si>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</si>
  <si>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</si>
  <si>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</si>
  <si>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</si>
  <si>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</si>
  <si>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</si>
  <si>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</si>
  <si>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</si>
  <si>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</si>
  <si>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</si>
  <si>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</si>
  <si>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</si>
  <si>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</si>
  <si>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</si>
  <si>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</si>
  <si>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</si>
  <si>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</si>
  <si>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</si>
  <si>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</si>
  <si>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</si>
  <si>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</si>
  <si>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</si>
  <si>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</si>
  <si>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</si>
  <si>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</si>
  <si>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</si>
  <si>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</si>
  <si>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</si>
  <si>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</si>
  <si>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</si>
  <si>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</si>
  <si>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</si>
  <si>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</si>
  <si>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</si>
  <si>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</si>
  <si>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</si>
  <si>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</si>
  <si>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</si>
  <si>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</si>
  <si>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</si>
  <si>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</si>
  <si>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</si>
  <si>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</si>
  <si>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</si>
  <si>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</si>
  <si>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</si>
  <si>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</si>
  <si>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</si>
  <si>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</si>
  <si>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</si>
  <si>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</si>
  <si>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</si>
  <si>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</si>
  <si>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</si>
  <si>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</si>
  <si>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</si>
  <si>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</si>
  <si>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</si>
  <si>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</si>
  <si>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</si>
  <si>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</si>
  <si>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</si>
  <si>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</si>
  <si>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</si>
  <si>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</si>
  <si>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</si>
  <si>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</si>
  <si>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</si>
  <si>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</si>
  <si>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</si>
  <si>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</si>
  <si>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</si>
  <si>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</si>
  <si>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</si>
  <si>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</si>
  <si>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</si>
  <si>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</si>
  <si>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</si>
  <si>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</si>
  <si>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</si>
  <si>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</si>
  <si>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</si>
  <si>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</si>
  <si>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</si>
  <si>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</si>
  <si>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</si>
  <si>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</si>
  <si>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</si>
  <si>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</si>
  <si>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</si>
  <si>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</si>
  <si>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</si>
  <si>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</si>
  <si>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</si>
  <si>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</si>
  <si>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</si>
  <si>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</si>
  <si>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</si>
  <si>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</si>
  <si>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</si>
  <si>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</si>
  <si>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</si>
  <si>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</si>
  <si>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</si>
  <si>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</si>
  <si>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</si>
  <si>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</si>
  <si>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</si>
  <si>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</si>
  <si>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</si>
  <si>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</si>
  <si>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</si>
  <si>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</si>
  <si>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</si>
  <si>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</si>
  <si>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</si>
  <si>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</si>
  <si>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</si>
  <si>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</si>
  <si>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</si>
  <si>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</si>
  <si>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</si>
  <si>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</si>
  <si>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</si>
  <si>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</si>
  <si>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</si>
  <si>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</si>
  <si>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</si>
  <si>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</si>
  <si>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</si>
  <si>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</si>
  <si>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</si>
  <si>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</si>
  <si>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</si>
  <si>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</si>
  <si>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</si>
  <si>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</si>
  <si>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</si>
  <si>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</si>
  <si>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</si>
  <si>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</si>
  <si>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</si>
  <si>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</si>
  <si>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</si>
  <si>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</si>
  <si>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</si>
  <si>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</si>
  <si>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</si>
  <si>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</si>
  <si>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</si>
  <si>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</si>
  <si>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</si>
  <si>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</si>
  <si>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</si>
  <si>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</si>
  <si>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</si>
  <si>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</si>
  <si>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</si>
  <si>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</si>
  <si>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</si>
  <si>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</si>
  <si>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</si>
  <si>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</si>
  <si>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</si>
  <si>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</si>
  <si>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</si>
  <si>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</si>
  <si>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</si>
  <si>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</si>
  <si>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</si>
  <si>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</si>
  <si>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</si>
  <si>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</si>
  <si>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</si>
  <si>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</si>
  <si>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</si>
  <si>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</si>
  <si>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</si>
  <si>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</si>
  <si>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</si>
  <si>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</si>
  <si>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</si>
  <si>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</si>
  <si>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</si>
  <si>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</si>
  <si>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</si>
  <si>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</si>
  <si>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</si>
  <si>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</si>
  <si>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</si>
  <si>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</si>
  <si>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</si>
  <si>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</si>
  <si>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</si>
  <si>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</si>
  <si>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</si>
  <si>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</si>
  <si>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</si>
  <si>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</si>
  <si>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</si>
  <si>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</si>
  <si>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</si>
  <si>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</si>
  <si>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</si>
  <si>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</si>
  <si>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</si>
  <si>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</si>
  <si>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</si>
  <si>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</si>
  <si>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</si>
  <si>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</si>
  <si>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</si>
  <si>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</si>
  <si>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</si>
  <si>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</si>
  <si>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</si>
  <si>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</si>
  <si>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</si>
  <si>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</si>
  <si>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</si>
  <si>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</si>
  <si>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</si>
  <si>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</si>
  <si>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</si>
  <si>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</si>
  <si>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</si>
  <si>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</si>
  <si>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</si>
  <si>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</si>
  <si>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</si>
  <si>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</si>
  <si>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</si>
  <si>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</si>
  <si>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</si>
  <si>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</si>
  <si>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</si>
  <si>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</si>
  <si>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</si>
  <si>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</si>
  <si>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</si>
  <si>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</si>
  <si>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</si>
  <si>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</si>
  <si>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</si>
  <si>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</si>
  <si>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</si>
  <si>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</si>
  <si>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</si>
  <si>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</si>
  <si>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</si>
  <si>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</si>
  <si>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</si>
  <si>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</si>
  <si>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</si>
  <si>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</si>
  <si>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</si>
  <si>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</si>
  <si>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</si>
  <si>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</si>
  <si>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</si>
  <si>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</si>
  <si>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</si>
  <si>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</si>
  <si>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</si>
  <si>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</si>
  <si>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</si>
  <si>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</si>
  <si>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</si>
  <si>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</si>
  <si>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</si>
  <si>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</si>
  <si>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</si>
  <si>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</si>
  <si>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</si>
  <si>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</si>
  <si>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</si>
  <si>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</si>
  <si>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</si>
  <si>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</si>
  <si>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</si>
  <si>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</si>
  <si>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</si>
  <si>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</si>
  <si>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</si>
  <si>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</si>
  <si>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</si>
  <si>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</si>
  <si>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</si>
  <si>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</si>
  <si>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</si>
  <si>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</si>
  <si>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</si>
  <si>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</si>
  <si>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</si>
  <si>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</si>
  <si>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</si>
  <si>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</si>
  <si>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</si>
  <si>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</si>
  <si>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</si>
  <si>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</si>
  <si>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</si>
  <si>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</si>
  <si>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</si>
  <si>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</si>
  <si>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</si>
  <si>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</si>
  <si>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</si>
  <si>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</si>
  <si>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</si>
  <si>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</si>
  <si>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</si>
  <si>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</si>
  <si>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</si>
  <si>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</si>
  <si>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</si>
  <si>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</si>
  <si>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</si>
  <si>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</si>
  <si>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</si>
  <si>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</si>
  <si>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</si>
  <si>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</si>
  <si>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</si>
  <si>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</si>
  <si>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</si>
  <si>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</si>
  <si>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</si>
  <si>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</si>
  <si>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</si>
  <si>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</si>
  <si>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</si>
  <si>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</si>
  <si>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</si>
  <si>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</si>
  <si>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</si>
  <si>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</si>
  <si>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</si>
  <si>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</si>
  <si>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</si>
  <si>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</si>
  <si>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</si>
  <si>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</si>
  <si>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</si>
  <si>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</si>
  <si>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</si>
  <si>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</si>
  <si>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</si>
  <si>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</si>
  <si>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</si>
  <si>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</si>
  <si>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</si>
  <si>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</si>
  <si>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</si>
  <si>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</si>
  <si>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</si>
  <si>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</si>
  <si>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</si>
  <si>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</si>
  <si>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</si>
  <si>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</si>
  <si>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</si>
  <si>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</si>
  <si>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</si>
  <si>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</si>
  <si>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</si>
  <si>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</si>
  <si>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</si>
  <si>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</si>
  <si>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</si>
  <si>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</si>
  <si>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</si>
  <si>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</si>
  <si>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</si>
  <si>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</si>
  <si>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</si>
  <si>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</si>
  <si>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</si>
  <si>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</si>
  <si>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</si>
  <si>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</si>
  <si>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</si>
  <si>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</si>
  <si>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</si>
  <si>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</si>
  <si>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</si>
  <si>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</si>
  <si>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</si>
  <si>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</si>
  <si>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</si>
  <si>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</si>
  <si>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</si>
  <si>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</si>
  <si>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</si>
  <si>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</si>
  <si>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</si>
  <si>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</si>
  <si>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</si>
  <si>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</si>
  <si>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</si>
  <si>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</si>
  <si>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</si>
  <si>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</si>
  <si>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</si>
  <si>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</si>
  <si>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</si>
  <si>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</si>
  <si>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</si>
  <si>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</si>
  <si>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</si>
  <si>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</si>
  <si>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</si>
  <si>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</si>
  <si>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</si>
  <si>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</si>
  <si>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</si>
  <si>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</si>
  <si>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</si>
  <si>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</si>
  <si>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</si>
  <si>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</si>
  <si>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</si>
  <si>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</si>
  <si>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</si>
  <si>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</si>
  <si>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</si>
  <si>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</si>
  <si>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</si>
  <si>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</si>
  <si>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</si>
  <si>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</si>
  <si>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</si>
  <si>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</si>
  <si>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</si>
  <si>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</si>
  <si>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</si>
  <si>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</si>
  <si>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</si>
  <si>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</si>
  <si>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</si>
  <si>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</si>
  <si>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</si>
  <si>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</si>
  <si>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</si>
  <si>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</si>
  <si>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</si>
  <si>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</si>
  <si>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</si>
  <si>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</si>
  <si>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</si>
  <si>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</si>
  <si>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</si>
  <si>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</si>
  <si>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</si>
  <si>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</si>
  <si>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</si>
  <si>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</si>
  <si>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</si>
  <si>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</si>
  <si>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</si>
  <si>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</si>
  <si>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</si>
  <si>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</si>
  <si>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</si>
  <si>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</si>
  <si>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</si>
  <si>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</si>
  <si>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</si>
  <si>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</si>
  <si>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</si>
  <si>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</si>
  <si>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</si>
  <si>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</si>
  <si>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</si>
  <si>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</si>
  <si>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</si>
  <si>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</si>
  <si>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</si>
  <si>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</si>
  <si>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</si>
  <si>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</si>
  <si>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</si>
  <si>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</si>
  <si>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</si>
  <si>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</si>
  <si>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</si>
  <si>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</si>
  <si>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</si>
  <si>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</si>
  <si>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</si>
  <si>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</si>
  <si>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</si>
  <si>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</si>
  <si>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</si>
  <si>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</si>
  <si>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</si>
  <si>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</si>
  <si>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</si>
  <si>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</si>
  <si>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</si>
  <si>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</si>
  <si>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</si>
  <si>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</si>
  <si>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</si>
  <si>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</si>
  <si>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</si>
  <si>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</si>
  <si>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</si>
  <si>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</si>
  <si>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</si>
  <si>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</si>
  <si>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</si>
  <si>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</si>
  <si>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</si>
  <si>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</si>
  <si>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</si>
  <si>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</si>
  <si>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</si>
  <si>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</si>
  <si>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</si>
  <si>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</si>
  <si>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</si>
  <si>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</si>
  <si>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</si>
  <si>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</si>
  <si>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</si>
  <si>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</si>
  <si>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</si>
  <si>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</si>
  <si>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</si>
  <si>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</si>
  <si>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</si>
  <si>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</si>
  <si>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</si>
  <si>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</si>
  <si>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</si>
  <si>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</si>
  <si>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</si>
  <si>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</si>
  <si>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</si>
  <si>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</si>
  <si>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</si>
  <si>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</si>
  <si>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</si>
  <si>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</si>
  <si>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</si>
  <si>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</si>
  <si>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</si>
  <si>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</si>
  <si>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</si>
  <si>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</si>
  <si>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</si>
  <si>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</si>
  <si>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</si>
  <si>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</si>
  <si>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</si>
  <si>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</si>
  <si>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</si>
  <si>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</si>
  <si>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</si>
  <si>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</si>
  <si>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</si>
  <si>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</si>
  <si>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</si>
  <si>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</si>
  <si>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</si>
  <si>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</si>
  <si>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</si>
  <si>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</si>
  <si>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</si>
  <si>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</si>
  <si>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</si>
  <si>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</si>
  <si>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</si>
  <si>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</si>
  <si>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</si>
  <si>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</si>
  <si>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</si>
  <si>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</si>
  <si>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</si>
  <si>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</si>
  <si>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</si>
  <si>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</si>
  <si>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</si>
  <si>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</si>
  <si>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</si>
  <si>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</si>
  <si>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</si>
  <si>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</si>
  <si>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</si>
  <si>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</si>
  <si>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</si>
  <si>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</si>
  <si>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</si>
  <si>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</si>
  <si>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</si>
  <si>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</si>
  <si>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</si>
  <si>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</si>
  <si>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</si>
  <si>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</si>
  <si>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</si>
  <si>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</si>
  <si>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</si>
  <si>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</si>
  <si>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</si>
  <si>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</si>
  <si>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</si>
  <si>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</si>
  <si>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</si>
  <si>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</si>
  <si>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</si>
  <si>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</si>
  <si>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</si>
  <si>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</si>
  <si>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</si>
  <si>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</si>
  <si>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</si>
  <si>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</si>
  <si>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</si>
  <si>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</si>
  <si>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</si>
  <si>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</si>
  <si>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</si>
  <si>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</si>
  <si>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</si>
  <si>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</si>
  <si>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</si>
  <si>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</si>
  <si>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</si>
  <si>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</si>
  <si>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</si>
  <si>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</si>
  <si>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</si>
  <si>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</si>
  <si>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</si>
  <si>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</si>
  <si>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</si>
  <si>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</si>
  <si>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</si>
  <si>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</si>
  <si>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</si>
  <si>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</si>
  <si>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</si>
  <si>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</si>
  <si>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</si>
  <si>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</si>
  <si>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</si>
  <si>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</si>
  <si>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</si>
  <si>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</si>
  <si>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</si>
  <si>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</si>
  <si>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</si>
  <si>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</si>
  <si>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</si>
  <si>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</si>
  <si>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</si>
  <si>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</si>
  <si>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</si>
  <si>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</si>
  <si>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</si>
  <si>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</si>
  <si>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</si>
  <si>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</si>
  <si>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</si>
  <si>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</si>
  <si>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</si>
  <si>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</si>
  <si>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</si>
  <si>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</si>
  <si>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</si>
  <si>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</si>
  <si>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</si>
  <si>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</si>
  <si>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</si>
  <si>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</si>
  <si>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</si>
  <si>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</si>
  <si>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</si>
  <si>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</si>
  <si>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</si>
  <si>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</si>
  <si>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</si>
  <si>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</si>
  <si>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</si>
  <si>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</si>
  <si>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</si>
  <si>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</si>
  <si>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</si>
  <si>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</si>
  <si>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</si>
  <si>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</si>
  <si>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</si>
  <si>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</si>
  <si>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</si>
  <si>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</si>
  <si>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</si>
  <si>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</si>
  <si>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</si>
  <si>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</si>
  <si>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</si>
  <si>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</si>
  <si>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</si>
  <si>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</si>
  <si>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</si>
  <si>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</si>
  <si>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</si>
  <si>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</si>
  <si>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</si>
  <si>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</si>
  <si>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</si>
  <si>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</si>
  <si>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</si>
  <si>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</si>
  <si>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</si>
  <si>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</si>
  <si>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</si>
  <si>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</si>
  <si>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</si>
  <si>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</si>
  <si>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</si>
  <si>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</si>
  <si>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</si>
  <si>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</si>
  <si>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</si>
  <si>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</si>
  <si>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</si>
  <si>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</si>
  <si>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</si>
  <si>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</si>
  <si>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</si>
  <si>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</si>
  <si>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</si>
  <si>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</si>
  <si>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</si>
  <si>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</si>
  <si>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</si>
  <si>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</si>
  <si>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</si>
  <si>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</si>
  <si>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</si>
  <si>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</si>
  <si>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</si>
  <si>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</si>
  <si>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</si>
  <si>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</si>
  <si>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</si>
  <si>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</si>
  <si>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</si>
  <si>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</si>
  <si>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</si>
  <si>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</si>
  <si>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</si>
  <si>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</si>
  <si>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</si>
  <si>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</si>
  <si>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</si>
  <si>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</si>
  <si>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</si>
  <si>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</si>
  <si>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</si>
  <si>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</si>
  <si>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</si>
  <si>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</si>
  <si>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</si>
  <si>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</si>
  <si>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</si>
  <si>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</si>
  <si>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</si>
  <si>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</si>
  <si>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</si>
  <si>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</si>
  <si>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</si>
  <si>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</si>
  <si>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</si>
  <si>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</si>
  <si>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</si>
  <si>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</si>
  <si>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</si>
  <si>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</si>
  <si>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</si>
  <si>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</si>
  <si>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</si>
  <si>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</si>
  <si>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</si>
  <si>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</si>
  <si>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</si>
  <si>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</si>
  <si>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</si>
  <si>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</si>
  <si>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</si>
  <si>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</si>
  <si>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</si>
  <si>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</si>
  <si>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</si>
  <si>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</si>
  <si>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</si>
  <si>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</si>
  <si>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</si>
  <si>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</si>
  <si>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</si>
  <si>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</si>
  <si>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</si>
  <si>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</si>
  <si>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</si>
  <si>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</si>
  <si>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</si>
  <si>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</si>
  <si>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</si>
  <si>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</si>
  <si>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</si>
  <si>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</si>
  <si>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</si>
  <si>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</si>
  <si>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</si>
  <si>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</si>
  <si>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</si>
  <si>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</si>
  <si>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</si>
  <si>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</si>
  <si>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</si>
  <si>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</si>
  <si>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</si>
  <si>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</si>
  <si>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</si>
  <si>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</si>
  <si>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</si>
  <si>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</si>
  <si>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</si>
  <si>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</si>
  <si>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</si>
  <si>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</si>
  <si>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</si>
  <si>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</si>
  <si>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</si>
  <si>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</si>
  <si>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</si>
  <si>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</si>
  <si>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</si>
  <si>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</si>
  <si>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</si>
  <si>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</si>
  <si>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</si>
  <si>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</si>
  <si>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</si>
  <si>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</si>
  <si>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</si>
  <si>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</si>
  <si>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</si>
  <si>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</si>
  <si>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</si>
  <si>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</si>
  <si>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</si>
  <si>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</si>
  <si>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</si>
  <si>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</si>
  <si>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</si>
  <si>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</si>
  <si>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</si>
  <si>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</si>
  <si>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</si>
  <si>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</si>
  <si>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</si>
  <si>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</si>
  <si>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</si>
  <si>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</si>
  <si>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</si>
  <si>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</si>
  <si>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</si>
  <si>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</si>
  <si>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</si>
  <si>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</si>
  <si>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</si>
  <si>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</si>
  <si>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</si>
  <si>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</si>
  <si>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</si>
  <si>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</si>
  <si>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</si>
  <si>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</si>
  <si>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</si>
  <si>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</si>
  <si>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</si>
  <si>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</si>
  <si>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</si>
  <si>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</si>
  <si>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</si>
  <si>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</si>
  <si>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</si>
  <si>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</si>
  <si>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</si>
  <si>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</si>
  <si>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</si>
  <si>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</si>
  <si>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</si>
  <si>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</si>
  <si>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</si>
  <si>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</si>
  <si>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</si>
  <si>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</si>
  <si>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</si>
  <si>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</si>
  <si>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</si>
  <si>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</si>
  <si>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</si>
  <si>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</si>
  <si>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</si>
  <si>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</si>
  <si>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</si>
  <si>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</si>
  <si>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</si>
  <si>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</si>
  <si>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</si>
  <si>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</si>
  <si>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</si>
  <si>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</si>
  <si>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</si>
  <si>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</si>
  <si>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</si>
  <si>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</si>
  <si>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</si>
  <si>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</si>
  <si>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</si>
  <si>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</si>
  <si>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</si>
  <si>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</si>
  <si>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</si>
  <si>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</si>
  <si>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</si>
  <si>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</si>
  <si>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</si>
  <si>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</si>
  <si>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</si>
  <si>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</si>
  <si>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</si>
  <si>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</si>
  <si>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</si>
  <si>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</si>
  <si>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</si>
  <si>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</si>
  <si>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</si>
  <si>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</si>
  <si>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</si>
  <si>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</si>
  <si>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</si>
  <si>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</si>
  <si>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</si>
  <si>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</si>
  <si>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</si>
  <si>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</si>
  <si>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</si>
  <si>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</si>
  <si>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</si>
  <si>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</si>
  <si>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</si>
  <si>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</si>
  <si>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</si>
  <si>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</si>
  <si>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</si>
  <si>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</si>
  <si>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</si>
  <si>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</si>
  <si>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</si>
  <si>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</si>
  <si>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</si>
  <si>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</si>
  <si>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</si>
  <si>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</si>
  <si>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</si>
  <si>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</si>
  <si>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</si>
  <si>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</si>
  <si>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</si>
  <si>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</si>
  <si>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</si>
  <si>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</si>
  <si>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</si>
  <si>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</si>
  <si>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</si>
  <si>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</si>
  <si>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</si>
  <si>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</si>
  <si>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</si>
  <si>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</si>
  <si>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</si>
  <si>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</si>
  <si>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</si>
  <si>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</si>
  <si>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</si>
  <si>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</si>
  <si>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</si>
  <si>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</si>
  <si>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</si>
  <si>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</si>
  <si>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</si>
  <si>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</si>
  <si>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</si>
  <si>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</si>
  <si>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</si>
  <si>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</si>
  <si>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</si>
  <si>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</si>
  <si>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</si>
  <si>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</si>
  <si>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</si>
  <si>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</si>
  <si>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</si>
  <si>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</si>
  <si>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</si>
  <si>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</si>
  <si>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</si>
  <si>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</si>
  <si>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</si>
  <si>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</si>
  <si>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</si>
  <si>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</si>
  <si>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</si>
  <si>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</si>
  <si>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</si>
  <si>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</si>
  <si>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</si>
  <si>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</si>
  <si>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</si>
  <si>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</si>
  <si>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</si>
  <si>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</si>
  <si>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</si>
  <si>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</si>
  <si>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</si>
  <si>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</si>
  <si>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</si>
  <si>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</si>
  <si>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</si>
  <si>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</si>
  <si>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</si>
  <si>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</si>
  <si>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</si>
  <si>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</si>
  <si>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</si>
  <si>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</si>
  <si>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</si>
  <si>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</si>
  <si>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</si>
  <si>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</si>
  <si>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</si>
  <si>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</si>
  <si>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</si>
  <si>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</si>
  <si>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</si>
  <si>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</si>
  <si>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</si>
  <si>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</si>
  <si>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</si>
  <si>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</si>
  <si>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</si>
  <si>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</si>
  <si>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</si>
  <si>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</si>
  <si>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</si>
  <si>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</si>
  <si>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</si>
  <si>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</si>
  <si>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</si>
  <si>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</si>
  <si>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</si>
  <si>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</si>
  <si>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</si>
  <si>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</si>
  <si>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</si>
  <si>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</si>
  <si>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</si>
  <si>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</si>
  <si>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</si>
  <si>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</si>
  <si>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</si>
  <si>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</si>
  <si>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</si>
  <si>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</si>
  <si>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</si>
  <si>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</si>
  <si>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</si>
  <si>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</si>
  <si>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</si>
  <si>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</si>
  <si>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</si>
  <si>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</si>
  <si>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</si>
  <si>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</si>
  <si>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</si>
  <si>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</si>
  <si>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</si>
  <si>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</si>
  <si>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</si>
  <si>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</si>
  <si>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</si>
  <si>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</si>
  <si>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</si>
  <si>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</si>
  <si>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</si>
  <si>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</si>
  <si>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</si>
  <si>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</si>
  <si>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</si>
  <si>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</si>
  <si>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</si>
  <si>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</si>
  <si>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</si>
  <si>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</si>
  <si>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</si>
  <si>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</si>
  <si>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</si>
  <si>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</si>
  <si>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</si>
  <si>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</si>
  <si>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</si>
  <si>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</si>
  <si>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</si>
  <si>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</si>
  <si>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</si>
  <si>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</si>
  <si>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</si>
  <si>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</si>
  <si>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</si>
  <si>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</si>
  <si>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</si>
  <si>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</si>
  <si>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</si>
  <si>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</si>
  <si>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</si>
  <si>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</si>
  <si>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</si>
  <si>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</si>
  <si>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</si>
  <si>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</si>
  <si>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</si>
  <si>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</si>
  <si>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</si>
  <si>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</si>
  <si>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</si>
  <si>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</si>
  <si>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</si>
  <si>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</si>
  <si>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</si>
  <si>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</si>
  <si>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</si>
  <si>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</si>
  <si>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</si>
  <si>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</si>
  <si>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</si>
  <si>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</si>
  <si>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</si>
  <si>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</si>
  <si>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</si>
  <si>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</si>
  <si>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</si>
  <si>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</si>
  <si>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</si>
  <si>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</si>
  <si>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</si>
  <si>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</si>
  <si>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</si>
  <si>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</si>
  <si>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</si>
  <si>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</si>
  <si>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</si>
  <si>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</si>
  <si>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</si>
  <si>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</si>
  <si>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</si>
  <si>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</si>
  <si>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</si>
  <si>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</si>
  <si>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</si>
  <si>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</si>
  <si>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</si>
  <si>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</si>
  <si>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</si>
  <si>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</si>
  <si>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</si>
  <si>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</si>
  <si>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</si>
  <si>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</si>
  <si>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</si>
  <si>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</si>
  <si>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</si>
  <si>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</si>
  <si>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</si>
  <si>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</si>
  <si>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</si>
  <si>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</si>
  <si>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</si>
  <si>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</si>
  <si>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</si>
  <si>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</si>
  <si>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</si>
  <si>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</si>
  <si>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</si>
  <si>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</si>
  <si>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</si>
  <si>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</si>
  <si>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</si>
  <si>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</si>
  <si>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</si>
  <si>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</si>
  <si>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</si>
  <si>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</si>
  <si>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</si>
  <si>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</si>
  <si>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</si>
  <si>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</si>
  <si>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</si>
  <si>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</si>
  <si>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</si>
  <si>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</si>
  <si>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</si>
  <si>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</si>
  <si>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</si>
  <si>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</si>
  <si>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</si>
  <si>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</si>
  <si>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</si>
  <si>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</si>
  <si>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</si>
  <si>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</si>
  <si>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</si>
  <si>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</si>
  <si>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</si>
  <si>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</si>
  <si>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</si>
  <si>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</si>
  <si>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</si>
  <si>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</si>
  <si>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</si>
  <si>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</si>
  <si>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</si>
  <si>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</si>
  <si>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</si>
  <si>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</si>
  <si>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</si>
  <si>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</si>
  <si>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</si>
  <si>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</si>
  <si>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</si>
  <si>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</si>
  <si>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</si>
  <si>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</si>
  <si>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</si>
  <si>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</si>
  <si>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</si>
  <si>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</si>
  <si>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</si>
  <si>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</si>
  <si>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</si>
  <si>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</si>
  <si>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</si>
  <si>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</si>
  <si>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</si>
  <si>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</si>
  <si>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</si>
  <si>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</si>
  <si>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</si>
  <si>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</si>
  <si>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</si>
  <si>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</si>
  <si>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</si>
  <si>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</si>
  <si>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</si>
  <si>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</si>
  <si>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</si>
  <si>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</si>
  <si>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</si>
  <si>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</si>
  <si>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</si>
  <si>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</si>
  <si>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</si>
  <si>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</si>
  <si>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</si>
  <si>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</si>
  <si>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</si>
  <si>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</si>
  <si>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</si>
  <si>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</si>
  <si>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</si>
  <si>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</si>
  <si>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</si>
  <si>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</si>
  <si>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</si>
  <si>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</si>
  <si>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</si>
  <si>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</si>
  <si>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</si>
  <si>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</si>
  <si>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</si>
  <si>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</si>
  <si>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</si>
  <si>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</si>
  <si>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</si>
  <si>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</si>
  <si>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</si>
  <si>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</si>
  <si>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</si>
  <si>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</si>
  <si>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</si>
  <si>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</si>
  <si>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</si>
  <si>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</si>
  <si>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</si>
  <si>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</si>
  <si>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</si>
  <si>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</si>
  <si>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</si>
  <si>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</si>
  <si>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</si>
  <si>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</si>
  <si>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</si>
  <si>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</si>
  <si>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</si>
  <si>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</si>
  <si>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</si>
  <si>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</si>
  <si>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</si>
  <si>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</si>
  <si>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</si>
  <si>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</si>
  <si>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</si>
  <si>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</si>
  <si>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</si>
  <si>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</si>
  <si>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</si>
  <si>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</si>
  <si>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</si>
  <si>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</si>
  <si>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</si>
  <si>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</si>
  <si>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</si>
  <si>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</si>
  <si>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</si>
  <si>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</si>
  <si>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</si>
  <si>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</si>
  <si>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</si>
  <si>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</si>
  <si>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</si>
  <si>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</si>
  <si>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</si>
  <si>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</si>
  <si>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</si>
  <si>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</si>
  <si>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</si>
  <si>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</si>
  <si>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</si>
  <si>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</si>
  <si>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</si>
  <si>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</si>
  <si>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</si>
  <si>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</si>
  <si>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</si>
  <si>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</si>
  <si>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</si>
  <si>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</si>
  <si>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</si>
  <si>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</si>
  <si>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</si>
  <si>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</si>
  <si>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</si>
  <si>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</si>
  <si>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</si>
  <si>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</si>
  <si>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</si>
  <si>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</si>
  <si>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</si>
  <si>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</si>
  <si>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</si>
  <si>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</si>
  <si>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</si>
  <si>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</si>
  <si>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</si>
  <si>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</si>
  <si>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</si>
  <si>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</si>
  <si>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</si>
  <si>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</si>
  <si>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</si>
  <si>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</si>
  <si>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</si>
  <si>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</si>
  <si>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</si>
  <si>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</si>
  <si>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</si>
  <si>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</si>
  <si>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</si>
  <si>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</si>
  <si>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</si>
  <si>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</si>
  <si>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</si>
  <si>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</si>
  <si>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</si>
  <si>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</si>
  <si>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</si>
  <si>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</si>
  <si>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</si>
  <si>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</si>
  <si>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</si>
  <si>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</si>
  <si>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</si>
  <si>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</si>
  <si>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</si>
  <si>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</si>
  <si>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</si>
  <si>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</si>
  <si>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</si>
  <si>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</si>
  <si>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</si>
  <si>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</si>
  <si>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</si>
  <si>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</si>
  <si>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</si>
  <si>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</si>
  <si>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</si>
  <si>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</si>
  <si>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</si>
  <si>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</si>
  <si>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</si>
  <si>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</si>
  <si>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</si>
  <si>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</si>
  <si>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</si>
  <si>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</si>
  <si>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</si>
  <si>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</si>
  <si>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</si>
  <si>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</si>
  <si>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</si>
  <si>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</si>
  <si>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</si>
  <si>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</si>
  <si>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</si>
  <si>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</si>
  <si>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</si>
  <si>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</si>
  <si>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</si>
  <si>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</si>
  <si>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</si>
  <si>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</si>
  <si>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</si>
  <si>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</si>
  <si>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</si>
  <si>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</si>
  <si>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</si>
  <si>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</si>
  <si>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</si>
  <si>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</si>
  <si>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</si>
  <si>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</si>
  <si>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</si>
  <si>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</si>
  <si>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</si>
  <si>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</si>
  <si>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</si>
  <si>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</si>
  <si>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</si>
  <si>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</si>
  <si>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</si>
  <si>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</si>
  <si>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</si>
  <si>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</si>
  <si>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</si>
  <si>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</si>
  <si>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</si>
  <si>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</si>
  <si>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</si>
  <si>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</si>
  <si>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</si>
  <si>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</si>
  <si>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</si>
  <si>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</si>
  <si>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</si>
  <si>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</si>
  <si>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</si>
  <si>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</si>
  <si>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</si>
  <si>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</si>
  <si>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</si>
  <si>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</si>
  <si>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</si>
  <si>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</si>
  <si>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</si>
  <si>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</si>
  <si>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</si>
  <si>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</si>
  <si>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</si>
  <si>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</si>
  <si>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</si>
  <si>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</si>
  <si>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</si>
  <si>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</si>
  <si>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</si>
  <si>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</si>
  <si>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</si>
  <si>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</si>
  <si>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</si>
  <si>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</si>
  <si>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</si>
  <si>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</si>
  <si>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</si>
  <si>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</si>
  <si>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</si>
  <si>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</si>
  <si>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</si>
  <si>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</si>
  <si>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</si>
  <si>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</si>
  <si>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</si>
  <si>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</si>
  <si>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</si>
  <si>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</si>
  <si>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</si>
  <si>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</si>
  <si>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</si>
  <si>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</si>
  <si>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</si>
  <si>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</si>
  <si>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</si>
  <si>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</si>
  <si>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</si>
  <si>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</si>
  <si>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</si>
  <si>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</si>
  <si>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</si>
  <si>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</si>
  <si>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</si>
  <si>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</si>
  <si>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</si>
  <si>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</si>
  <si>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</si>
  <si>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</si>
  <si>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</si>
  <si>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</si>
  <si>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</si>
  <si>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</si>
  <si>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</si>
  <si>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</si>
  <si>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</si>
  <si>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</si>
  <si>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</si>
  <si>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</si>
  <si>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</si>
  <si>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</si>
  <si>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</si>
  <si>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</si>
  <si>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</si>
  <si>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</si>
  <si>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</si>
  <si>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</si>
  <si>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</si>
  <si>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</si>
  <si>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</si>
  <si>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</si>
  <si>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</si>
  <si>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</si>
  <si>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</si>
  <si>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</si>
  <si>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</si>
  <si>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</si>
  <si>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</si>
  <si>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</si>
  <si>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</si>
  <si>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</si>
  <si>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</si>
  <si>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</si>
  <si>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</si>
  <si>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</si>
  <si>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</si>
  <si>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</si>
  <si>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</si>
  <si>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</si>
  <si>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</si>
  <si>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</si>
  <si>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</si>
  <si>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</si>
  <si>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</si>
  <si>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</si>
  <si>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</si>
  <si>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</si>
  <si>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</si>
  <si>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</si>
  <si>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</si>
  <si>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</si>
  <si>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</si>
  <si>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</si>
  <si>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</si>
  <si>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</si>
  <si>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</si>
  <si>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</si>
  <si>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</si>
  <si>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</si>
  <si>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</si>
  <si>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</si>
  <si>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</si>
  <si>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</si>
  <si>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</si>
  <si>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</si>
  <si>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</si>
  <si>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</si>
  <si>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</si>
  <si>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</si>
  <si>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</si>
  <si>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</si>
  <si>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</si>
  <si>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</si>
  <si>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</si>
  <si>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</si>
  <si>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</si>
  <si>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</si>
  <si>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</si>
  <si>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</si>
  <si>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</si>
  <si>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</si>
  <si>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</si>
  <si>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</si>
  <si>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</si>
  <si>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</si>
  <si>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</si>
  <si>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</si>
  <si>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</si>
  <si>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</si>
  <si>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</si>
  <si>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</si>
  <si>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</si>
  <si>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</si>
  <si>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</si>
  <si>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</si>
  <si>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</si>
  <si>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</si>
  <si>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</si>
  <si>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</si>
  <si>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</si>
  <si>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</si>
  <si>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</si>
  <si>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</si>
  <si>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</si>
  <si>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</si>
  <si>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</si>
  <si>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</si>
  <si>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</si>
  <si>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</si>
  <si>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</si>
  <si>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</si>
  <si>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</si>
  <si>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</si>
  <si>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</si>
  <si>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</si>
  <si>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</si>
  <si>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</si>
  <si>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</si>
  <si>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</si>
  <si>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</si>
  <si>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</si>
  <si>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</si>
  <si>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</si>
  <si>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</si>
  <si>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</si>
  <si>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</si>
  <si>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</si>
  <si>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</si>
  <si>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</si>
  <si>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</si>
  <si>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</si>
  <si>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</si>
  <si>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</si>
  <si>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</si>
  <si>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</si>
  <si>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</si>
  <si>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</si>
  <si>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</si>
  <si>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</si>
  <si>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</si>
  <si>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</si>
  <si>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</si>
  <si>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</si>
  <si>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</si>
  <si>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</si>
  <si>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</si>
  <si>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</si>
  <si>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</si>
  <si>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</si>
  <si>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</si>
  <si>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</si>
  <si>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</si>
  <si>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</si>
  <si>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</si>
  <si>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</si>
  <si>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</si>
  <si>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</si>
  <si>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</si>
  <si>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</si>
  <si>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</si>
  <si>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</si>
  <si>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</si>
  <si>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</si>
  <si>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</si>
  <si>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</si>
  <si>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</si>
  <si>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</si>
  <si>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</si>
  <si>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</si>
  <si>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</si>
  <si>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</si>
  <si>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</si>
  <si>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</si>
  <si>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</si>
  <si>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</si>
  <si>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</si>
  <si>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</si>
  <si>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</si>
  <si>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</si>
  <si>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</si>
  <si>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</si>
  <si>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</si>
  <si>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</si>
  <si>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</si>
  <si>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</si>
  <si>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</si>
  <si>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</si>
  <si>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</si>
  <si>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</si>
  <si>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</si>
  <si>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</si>
  <si>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</si>
  <si>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</si>
  <si>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</si>
  <si>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</si>
  <si>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</si>
  <si>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</si>
  <si>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</si>
  <si>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</si>
  <si>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</si>
  <si>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</si>
  <si>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</si>
  <si>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</si>
  <si>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</si>
  <si>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</si>
  <si>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</si>
  <si>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</si>
  <si>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</si>
  <si>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</si>
  <si>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</si>
  <si>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</si>
  <si>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</si>
  <si>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</si>
  <si>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</si>
  <si>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</si>
  <si>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</si>
  <si>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</si>
  <si>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</si>
  <si>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</si>
  <si>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</si>
  <si>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</si>
  <si>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</si>
  <si>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</si>
  <si>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</si>
  <si>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</si>
  <si>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</si>
  <si>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</si>
  <si>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</si>
  <si>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</si>
  <si>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</si>
  <si>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</si>
  <si>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</si>
  <si>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</si>
  <si>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</si>
  <si>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</si>
  <si>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</si>
  <si>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</si>
  <si>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</si>
  <si>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</si>
  <si>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</si>
  <si>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</si>
  <si>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</si>
  <si>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</si>
  <si>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</si>
  <si>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</si>
  <si>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</si>
  <si>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</si>
  <si>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</si>
  <si>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</si>
  <si>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</si>
  <si>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</si>
  <si>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</si>
  <si>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</si>
  <si>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</si>
  <si>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</si>
  <si>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</si>
  <si>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</si>
  <si>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</si>
  <si>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</si>
  <si>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</si>
  <si>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</si>
  <si>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</si>
  <si>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</si>
  <si>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</si>
  <si>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</si>
  <si>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</si>
  <si>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</si>
  <si>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</si>
  <si>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</si>
  <si>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</si>
  <si>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</si>
  <si>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</si>
  <si>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</si>
  <si>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</si>
  <si>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</si>
  <si>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</si>
  <si>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</si>
  <si>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</si>
  <si>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</si>
  <si>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</si>
  <si>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</si>
  <si>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</si>
  <si>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</si>
  <si>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</si>
  <si>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</si>
  <si>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</si>
  <si>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</si>
  <si>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</si>
  <si>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</si>
  <si>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</si>
  <si>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</si>
  <si>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</si>
  <si>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</si>
  <si>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</si>
  <si>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</si>
  <si>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</si>
  <si>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</si>
  <si>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</si>
  <si>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</si>
  <si>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</si>
  <si>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</si>
  <si>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</si>
  <si>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</si>
  <si>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</si>
  <si>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</si>
  <si>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</si>
  <si>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</si>
  <si>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</si>
  <si>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</si>
  <si>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</si>
  <si>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</si>
  <si>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</si>
  <si>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</si>
  <si>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</si>
  <si>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</si>
  <si>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</si>
  <si>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</si>
  <si>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</si>
  <si>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</si>
  <si>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</si>
  <si>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</si>
  <si>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</si>
  <si>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</si>
  <si>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</si>
  <si>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</si>
  <si>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</si>
  <si>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</si>
  <si>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</si>
  <si>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</si>
  <si>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</si>
  <si>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</si>
  <si>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</si>
  <si>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</si>
  <si>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</si>
  <si>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</si>
  <si>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</si>
  <si>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</si>
  <si>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</si>
  <si>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</si>
  <si>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</si>
  <si>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</si>
  <si>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</si>
  <si>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</si>
  <si>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</si>
  <si>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</si>
  <si>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</si>
  <si>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</si>
  <si>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</si>
  <si>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</si>
  <si>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</si>
  <si>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</si>
  <si>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</si>
  <si>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</si>
  <si>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</si>
  <si>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</si>
  <si>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</si>
  <si>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</si>
  <si>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</si>
  <si>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</si>
  <si>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</si>
  <si>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</si>
  <si>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</si>
  <si>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</si>
  <si>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</si>
  <si>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</si>
  <si>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</si>
  <si>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</si>
  <si>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</si>
  <si>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</si>
  <si>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</si>
  <si>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</si>
  <si>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</si>
  <si>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</si>
  <si>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</si>
  <si>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</si>
  <si>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</si>
  <si>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</si>
  <si>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</si>
  <si>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</si>
  <si>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</si>
  <si>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</si>
  <si>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</si>
  <si>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</si>
  <si>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</si>
  <si>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</si>
  <si>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</si>
  <si>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</si>
  <si>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</si>
  <si>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</si>
  <si>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</si>
  <si>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</si>
  <si>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</si>
  <si>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</si>
  <si>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</si>
  <si>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</si>
  <si>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</si>
  <si>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</si>
  <si>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</si>
  <si>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</si>
  <si>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</si>
  <si>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</si>
  <si>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</si>
  <si>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</si>
  <si>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</si>
  <si>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</si>
  <si>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</si>
  <si>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</si>
  <si>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</si>
  <si>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</si>
  <si>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</si>
  <si>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</si>
  <si>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</si>
  <si>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</si>
  <si>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</si>
  <si>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</si>
  <si>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</si>
  <si>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</si>
  <si>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</si>
  <si>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</si>
  <si>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</si>
  <si>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</si>
  <si>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</si>
  <si>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</si>
  <si>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</si>
  <si>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</si>
  <si>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</si>
  <si>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</si>
  <si>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</si>
  <si>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</si>
  <si>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</si>
  <si>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</si>
  <si>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</si>
  <si>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</si>
  <si>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</si>
  <si>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</si>
  <si>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</si>
  <si>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</si>
  <si>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</si>
  <si>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</si>
  <si>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</si>
  <si>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</si>
  <si>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</si>
  <si>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</si>
  <si>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</si>
  <si>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</si>
  <si>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</si>
  <si>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</si>
  <si>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</si>
  <si>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</si>
  <si>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</si>
  <si>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</si>
  <si>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</si>
  <si>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</si>
  <si>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</si>
  <si>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</si>
  <si>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</si>
  <si>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</si>
  <si>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</si>
  <si>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</si>
  <si>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</si>
  <si>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</si>
  <si>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</si>
  <si>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</si>
  <si>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</si>
  <si>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</si>
  <si>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</si>
  <si>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</si>
  <si>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</si>
  <si>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</si>
  <si>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</si>
  <si>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</si>
  <si>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</si>
  <si>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</si>
  <si>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</si>
  <si>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</si>
  <si>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</si>
  <si>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</si>
  <si>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</si>
  <si>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</si>
  <si>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</si>
  <si>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</si>
  <si>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</si>
  <si>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</si>
  <si>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</si>
  <si>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</si>
  <si>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</si>
  <si>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</si>
  <si>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</si>
  <si>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</si>
  <si>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</si>
  <si>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</si>
  <si>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</si>
  <si>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</si>
  <si>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</si>
  <si>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</si>
  <si>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</si>
  <si>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</si>
  <si>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</si>
  <si>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</si>
  <si>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</si>
  <si>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</si>
  <si>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</si>
  <si>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</si>
  <si>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</si>
  <si>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</si>
  <si>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</si>
  <si>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</si>
  <si>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</si>
  <si>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</si>
  <si>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</si>
  <si>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</si>
  <si>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</si>
  <si>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</si>
  <si>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</si>
  <si>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</si>
  <si>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</si>
  <si>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</si>
  <si>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</si>
  <si>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</si>
  <si>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</si>
  <si>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</si>
  <si>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</si>
  <si>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</si>
  <si>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</si>
  <si>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</si>
  <si>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</si>
  <si>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</si>
  <si>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</si>
  <si>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</si>
  <si>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</si>
  <si>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</si>
  <si>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</si>
  <si>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</si>
  <si>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</si>
  <si>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</si>
  <si>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</si>
  <si>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</si>
  <si>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</si>
  <si>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</si>
  <si>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</si>
  <si>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</si>
  <si>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</si>
  <si>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</si>
  <si>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</si>
  <si>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</si>
  <si>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</si>
  <si>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</si>
  <si>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</si>
  <si>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</si>
  <si>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</si>
  <si>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</si>
  <si>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</si>
  <si>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</si>
  <si>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</si>
  <si>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</si>
  <si>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</si>
  <si>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</si>
  <si>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</si>
  <si>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</si>
  <si>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</si>
  <si>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</si>
  <si>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</si>
  <si>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</si>
  <si>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</si>
  <si>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</si>
  <si>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</si>
  <si>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</si>
  <si>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</si>
  <si>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</si>
  <si>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</si>
  <si>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</si>
  <si>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</si>
  <si>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</si>
  <si>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</si>
  <si>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</si>
  <si>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</si>
  <si>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</si>
  <si>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</si>
  <si>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</si>
  <si>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</si>
  <si>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</si>
  <si>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</si>
  <si>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</si>
  <si>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</si>
  <si>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</si>
  <si>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</si>
  <si>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</si>
  <si>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</si>
  <si>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</si>
  <si>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</si>
  <si>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</si>
  <si>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</si>
  <si>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</si>
  <si>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</si>
  <si>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</si>
  <si>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</si>
  <si>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</si>
  <si>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</si>
  <si>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</si>
  <si>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</si>
  <si>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</si>
  <si>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</si>
  <si>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</si>
  <si>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</si>
  <si>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</si>
  <si>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</si>
  <si>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</si>
  <si>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</si>
  <si>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</si>
  <si>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</si>
  <si>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</si>
  <si>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</si>
  <si>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</si>
  <si>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</si>
  <si>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</si>
  <si>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</si>
  <si>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</si>
  <si>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</si>
  <si>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</si>
  <si>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</si>
  <si>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</si>
  <si>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</si>
  <si>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</si>
  <si>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</si>
  <si>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</si>
  <si>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</si>
  <si>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</si>
  <si>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</si>
  <si>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</si>
  <si>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</si>
  <si>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</si>
  <si>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</si>
  <si>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</si>
  <si>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</si>
  <si>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</si>
  <si>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</si>
  <si>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</si>
  <si>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</si>
  <si>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</si>
  <si>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</si>
  <si>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</si>
  <si>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</si>
  <si>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</si>
  <si>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</si>
  <si>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</si>
  <si>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</si>
  <si>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</si>
  <si>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</si>
  <si>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</si>
  <si>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</si>
  <si>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</si>
  <si>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</si>
  <si>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</si>
  <si>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</si>
  <si>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</si>
  <si>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</si>
  <si>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</si>
  <si>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</si>
  <si>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</si>
  <si>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</si>
  <si>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</si>
  <si>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</si>
  <si>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</si>
  <si>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</si>
  <si>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</si>
  <si>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</si>
  <si>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</si>
  <si>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</si>
  <si>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</si>
  <si>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</si>
  <si>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</si>
  <si>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</si>
  <si>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</si>
  <si>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</si>
  <si>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</si>
  <si>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</si>
  <si>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</si>
  <si>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</si>
  <si>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</si>
  <si>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</si>
  <si>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</si>
  <si>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</si>
  <si>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</si>
  <si>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</si>
  <si>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</si>
  <si>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</si>
  <si>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</si>
  <si>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</si>
  <si>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</si>
  <si>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</si>
  <si>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</si>
  <si>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</si>
  <si>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</si>
  <si>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</si>
  <si>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</si>
  <si>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</si>
  <si>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</si>
  <si>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</si>
  <si>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</si>
  <si>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</si>
  <si>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</si>
  <si>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</si>
  <si>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</si>
  <si>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</si>
  <si>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</si>
  <si>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</si>
  <si>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</si>
  <si>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</si>
  <si>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</si>
  <si>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</si>
  <si>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</si>
  <si>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</si>
  <si>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</si>
  <si>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</si>
  <si>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</si>
  <si>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</si>
  <si>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</si>
  <si>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</si>
  <si>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</si>
  <si>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</si>
  <si>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</si>
  <si>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</si>
  <si>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</si>
  <si>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</si>
  <si>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</si>
  <si>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</si>
  <si>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</si>
  <si>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</si>
  <si>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</si>
  <si>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</si>
  <si>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</si>
  <si>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</si>
  <si>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</si>
  <si>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</si>
  <si>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</si>
  <si>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</si>
  <si>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</si>
  <si>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</si>
  <si>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</si>
  <si>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</si>
  <si>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</si>
  <si>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</si>
  <si>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</si>
  <si>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</si>
  <si>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</si>
  <si>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</si>
  <si>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</si>
  <si>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</si>
  <si>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</si>
  <si>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</si>
  <si>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</si>
  <si>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</si>
  <si>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</si>
  <si>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</si>
  <si>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</si>
  <si>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</si>
  <si>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</si>
  <si>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</si>
  <si>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</si>
  <si>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</si>
  <si>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</si>
  <si>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</si>
  <si>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</si>
  <si>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</si>
  <si>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</si>
  <si>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</si>
  <si>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</si>
  <si>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</si>
  <si>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</si>
  <si>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</si>
  <si>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</si>
  <si>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</si>
  <si>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</si>
  <si>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</si>
  <si>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</si>
  <si>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</si>
  <si>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</si>
  <si>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</si>
  <si>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</si>
  <si>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</si>
  <si>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</si>
  <si>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</si>
  <si>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</si>
  <si>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</si>
  <si>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</si>
  <si>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</si>
  <si>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</si>
  <si>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</si>
  <si>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</si>
  <si>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</si>
  <si>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</si>
  <si>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</si>
  <si>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</si>
  <si>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</si>
  <si>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</si>
  <si>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</si>
  <si>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</si>
  <si>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</si>
  <si>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</si>
  <si>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</si>
  <si>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</si>
  <si>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</si>
  <si>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</si>
  <si>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</si>
  <si>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</si>
  <si>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</si>
  <si>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</si>
  <si>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</si>
  <si>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</si>
  <si>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</si>
  <si>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</si>
  <si>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</si>
  <si>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</si>
  <si>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</si>
  <si>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</si>
  <si>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</si>
  <si>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</si>
  <si>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</si>
  <si>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</si>
  <si>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</si>
  <si>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</si>
  <si>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</si>
  <si>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</si>
  <si>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</si>
  <si>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</si>
  <si>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</si>
  <si>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</si>
  <si>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</si>
  <si>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</si>
  <si>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</si>
  <si>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</si>
  <si>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</si>
  <si>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</si>
  <si>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</si>
  <si>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</si>
  <si>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</si>
  <si>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</si>
  <si>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</si>
  <si>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</si>
  <si>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</si>
  <si>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</si>
  <si>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</si>
  <si>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</si>
  <si>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</si>
  <si>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</si>
  <si>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</si>
  <si>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</si>
  <si>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</si>
  <si>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</si>
  <si>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</si>
  <si>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</si>
  <si>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</si>
  <si>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</si>
  <si>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</si>
  <si>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</si>
  <si>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</si>
  <si>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</si>
  <si>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</si>
  <si>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</si>
  <si>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</si>
  <si>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</si>
  <si>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</si>
  <si>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</si>
  <si>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</si>
  <si>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</si>
  <si>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</si>
  <si>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</si>
  <si>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</si>
  <si>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</si>
  <si>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</si>
  <si>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</si>
  <si>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</si>
  <si>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</si>
  <si>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</si>
  <si>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</si>
  <si>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</si>
  <si>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</si>
  <si>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</si>
  <si>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</si>
  <si>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</si>
  <si>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</si>
  <si>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</si>
  <si>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</si>
  <si>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</si>
  <si>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</si>
  <si>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</si>
  <si>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</si>
  <si>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</si>
  <si>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</si>
  <si>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</si>
  <si>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</si>
  <si>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</si>
  <si>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</si>
  <si>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</si>
  <si>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</si>
  <si>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</si>
  <si>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</si>
  <si>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</si>
  <si>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</si>
  <si>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</si>
  <si>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</si>
  <si>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</si>
  <si>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</si>
  <si>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</si>
  <si>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</si>
  <si>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</si>
  <si>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</si>
  <si>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</si>
  <si>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</si>
  <si>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</si>
  <si>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</si>
  <si>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</si>
  <si>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</si>
  <si>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</si>
  <si>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</si>
  <si>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</si>
  <si>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</si>
  <si>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</si>
  <si>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</si>
  <si>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</si>
  <si>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</si>
  <si>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</si>
  <si>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</si>
  <si>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</si>
  <si>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</si>
  <si>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</si>
  <si>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</si>
  <si>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</si>
  <si>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</si>
  <si>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</si>
  <si>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</si>
  <si>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</si>
  <si>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</si>
  <si>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</si>
  <si>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</si>
  <si>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</si>
  <si>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</si>
  <si>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</si>
  <si>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</si>
  <si>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</si>
  <si>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</si>
  <si>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</si>
  <si>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</si>
  <si>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</si>
  <si>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</si>
  <si>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</si>
  <si>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</si>
  <si>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</si>
  <si>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</si>
  <si>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</si>
  <si>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</si>
  <si>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</si>
  <si>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</si>
  <si>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</si>
  <si>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</si>
  <si>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</si>
  <si>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</si>
  <si>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</si>
  <si>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</si>
  <si>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</si>
  <si>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</si>
  <si>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</si>
  <si>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</si>
  <si>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</si>
  <si>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</si>
  <si>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</si>
  <si>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</si>
  <si>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</si>
  <si>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</si>
  <si>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</si>
  <si>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</si>
  <si>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</si>
  <si>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</si>
  <si>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</si>
  <si>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</si>
  <si>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</si>
  <si>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</si>
  <si>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</si>
  <si>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</si>
  <si>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</si>
  <si>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</si>
  <si>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</si>
  <si>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</si>
  <si>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</si>
  <si>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</si>
  <si>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</si>
  <si>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</si>
  <si>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</si>
  <si>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</si>
  <si>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</si>
  <si>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</si>
  <si>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</si>
  <si>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</si>
  <si>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</si>
  <si>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</si>
  <si>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</si>
  <si>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</si>
  <si>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</si>
  <si>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</si>
  <si>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</si>
  <si>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</si>
  <si>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</si>
  <si>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</si>
  <si>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</si>
  <si>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</si>
  <si>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</si>
  <si>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</si>
  <si>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</si>
  <si>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</si>
  <si>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</si>
  <si>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</si>
  <si>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</si>
  <si>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</si>
  <si>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</si>
  <si>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</si>
  <si>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</si>
  <si>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</si>
  <si>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</si>
  <si>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</si>
  <si>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</si>
  <si>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</si>
  <si>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</si>
  <si>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</si>
  <si>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</si>
  <si>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</si>
  <si>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</si>
  <si>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</si>
  <si>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</si>
  <si>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</si>
  <si>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</si>
  <si>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</si>
  <si>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</si>
  <si>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</si>
  <si>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</si>
  <si>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</si>
  <si>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</si>
  <si>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</si>
  <si>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</si>
  <si>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</si>
  <si>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</si>
  <si>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</si>
  <si>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</si>
  <si>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</si>
  <si>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</si>
  <si>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</si>
  <si>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</si>
  <si>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</si>
  <si>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</si>
  <si>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</si>
  <si>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</si>
  <si>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</si>
  <si>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</si>
  <si>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</si>
  <si>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</si>
  <si>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</si>
  <si>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</si>
  <si>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</si>
  <si>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</si>
  <si>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</si>
  <si>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</si>
  <si>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</si>
  <si>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</si>
  <si>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</si>
  <si>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</si>
  <si>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</si>
  <si>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</si>
  <si>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</si>
  <si>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</si>
  <si>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</si>
  <si>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</si>
  <si>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</si>
  <si>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</si>
  <si>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</si>
  <si>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</si>
  <si>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</si>
  <si>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</si>
  <si>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</si>
  <si>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</si>
  <si>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</si>
  <si>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</si>
  <si>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</si>
  <si>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</si>
  <si>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</si>
  <si>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</si>
  <si>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</si>
  <si>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</si>
  <si>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</si>
  <si>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</si>
  <si>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</si>
  <si>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</si>
  <si>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</si>
  <si>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</si>
  <si>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</si>
  <si>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</si>
  <si>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</si>
  <si>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</si>
  <si>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</si>
  <si>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</si>
  <si>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</si>
  <si>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</si>
  <si>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</si>
  <si>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</si>
  <si>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</si>
  <si>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</si>
  <si>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</si>
  <si>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</si>
  <si>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</si>
  <si>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</si>
  <si>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</si>
  <si>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</si>
  <si>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</si>
  <si>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</si>
  <si>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</si>
  <si>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</si>
  <si>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</si>
  <si>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</si>
  <si>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</si>
  <si>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</si>
  <si>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</si>
  <si>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</si>
  <si>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</si>
  <si>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</si>
  <si>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</si>
  <si>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</si>
  <si>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</si>
  <si>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</si>
  <si>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</si>
  <si>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</si>
  <si>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</si>
  <si>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</si>
  <si>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</si>
  <si>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</si>
  <si>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</si>
  <si>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</si>
  <si>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</si>
  <si>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</si>
  <si>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</si>
  <si>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</si>
  <si>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</si>
  <si>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</si>
  <si>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</si>
  <si>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</si>
  <si>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</si>
  <si>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</si>
  <si>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</si>
  <si>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</si>
  <si>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</si>
  <si>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</si>
  <si>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</si>
  <si>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</si>
  <si>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</si>
  <si>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</si>
  <si>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</si>
  <si>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</si>
  <si>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</si>
  <si>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</si>
  <si>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</si>
  <si>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</si>
  <si>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</si>
  <si>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</si>
  <si>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</si>
  <si>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</si>
  <si>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</si>
  <si>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</si>
  <si>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</si>
  <si>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</si>
  <si>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</si>
  <si>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</si>
  <si>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</si>
  <si>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</si>
  <si>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</si>
  <si>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</si>
  <si>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</si>
  <si>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</si>
  <si>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</si>
  <si>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</si>
  <si>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</si>
  <si>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</si>
  <si>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</si>
  <si>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</si>
  <si>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</si>
  <si>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</si>
  <si>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</si>
  <si>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</si>
  <si>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</si>
  <si>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</si>
  <si>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</si>
  <si>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</si>
  <si>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</si>
  <si>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</si>
  <si>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</si>
  <si>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</si>
  <si>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</si>
  <si>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</si>
  <si>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</si>
  <si>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</si>
  <si>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</si>
  <si>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</si>
  <si>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</si>
  <si>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</si>
  <si>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</si>
  <si>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</si>
  <si>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</si>
  <si>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</si>
  <si>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</si>
  <si>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</si>
  <si>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</si>
  <si>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</si>
  <si>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</si>
  <si>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</si>
  <si>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</si>
  <si>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</si>
  <si>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</si>
  <si>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</si>
  <si>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</si>
  <si>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</si>
  <si>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</si>
  <si>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</si>
  <si>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</si>
  <si>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</si>
  <si>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</si>
  <si>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</si>
  <si>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</si>
  <si>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</si>
  <si>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</si>
  <si>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</si>
  <si>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</si>
  <si>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</si>
  <si>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</si>
  <si>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</si>
  <si>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</si>
  <si>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</si>
  <si>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</si>
  <si>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</si>
  <si>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</si>
  <si>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</si>
  <si>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</si>
  <si>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</si>
  <si>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</si>
  <si>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</si>
  <si>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</si>
  <si>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</si>
  <si>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</si>
  <si>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</si>
  <si>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</si>
  <si>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</si>
  <si>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</si>
  <si>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</si>
  <si>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</si>
  <si>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</si>
  <si>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</si>
  <si>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</si>
  <si>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</si>
  <si>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</si>
  <si>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</si>
  <si>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</si>
  <si>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</si>
  <si>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</si>
  <si>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</si>
  <si>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</si>
  <si>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</si>
  <si>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</si>
  <si>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</si>
  <si>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</si>
  <si>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</si>
  <si>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</si>
  <si>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</si>
  <si>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</si>
  <si>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</si>
  <si>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</si>
  <si>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</si>
  <si>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</si>
  <si>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</si>
  <si>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</si>
  <si>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</si>
  <si>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</si>
  <si>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</si>
  <si>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</si>
  <si>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</si>
  <si>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</si>
  <si>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</si>
  <si>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</si>
  <si>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</si>
  <si>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</si>
  <si>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</si>
  <si>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</si>
  <si>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</si>
  <si>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</si>
  <si>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</si>
  <si>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</si>
  <si>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</si>
  <si>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</si>
  <si>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</si>
  <si>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</si>
  <si>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</si>
  <si>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</si>
  <si>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</si>
  <si>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</si>
  <si>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</si>
  <si>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</si>
  <si>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</si>
  <si>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</si>
  <si>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</si>
  <si>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</si>
  <si>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</si>
  <si>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</si>
  <si>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</si>
  <si>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</si>
  <si>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</si>
  <si>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</si>
  <si>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</si>
  <si>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</si>
  <si>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</si>
  <si>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</si>
  <si>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</si>
  <si>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</si>
  <si>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</si>
  <si>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</si>
  <si>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</si>
  <si>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</si>
  <si>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</si>
  <si>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</si>
  <si>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</si>
  <si>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</si>
  <si>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</si>
  <si>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</si>
  <si>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</si>
  <si>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</si>
  <si>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</si>
  <si>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</si>
  <si>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</si>
  <si>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</si>
  <si>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</si>
  <si>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</si>
  <si>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</si>
  <si>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</si>
  <si>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</si>
  <si>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</si>
  <si>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</si>
  <si>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</si>
  <si>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</si>
  <si>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</si>
  <si>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</si>
  <si>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</si>
  <si>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</si>
  <si>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</si>
  <si>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</si>
  <si>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</si>
  <si>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</si>
  <si>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</si>
  <si>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</si>
  <si>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</si>
  <si>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</si>
  <si>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</si>
  <si>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</si>
  <si>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</si>
  <si>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</si>
  <si>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</si>
  <si>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</si>
  <si>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</si>
  <si>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</si>
  <si>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</si>
  <si>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</si>
  <si>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</si>
  <si>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</si>
  <si>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</si>
  <si>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</si>
  <si>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</si>
  <si>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</si>
  <si>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</si>
  <si>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</si>
  <si>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</si>
  <si>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</si>
  <si>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</si>
  <si>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</si>
  <si>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</si>
  <si>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</si>
  <si>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</si>
  <si>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</si>
  <si>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</si>
  <si>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</si>
  <si>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</si>
  <si>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</si>
  <si>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</si>
  <si>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</si>
  <si>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</si>
  <si>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</si>
  <si>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</si>
  <si>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</si>
  <si>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</si>
  <si>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</si>
  <si>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</si>
  <si>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</si>
  <si>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</si>
  <si>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</si>
  <si>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</si>
  <si>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</si>
  <si>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</si>
  <si>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</si>
  <si>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</si>
  <si>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</si>
  <si>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</si>
  <si>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</si>
  <si>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</si>
  <si>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</si>
  <si>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</si>
  <si>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</si>
  <si>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</si>
  <si>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</si>
  <si>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</si>
  <si>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</si>
  <si>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</si>
  <si>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</si>
  <si>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</si>
  <si>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</si>
  <si>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</si>
  <si>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</si>
  <si>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</si>
  <si>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</si>
  <si>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</si>
  <si>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</si>
  <si>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</si>
  <si>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</si>
  <si>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</si>
  <si>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</si>
  <si>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</si>
  <si>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</si>
  <si>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</si>
  <si>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</si>
  <si>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</si>
  <si>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</si>
  <si>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</si>
  <si>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</si>
  <si>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</si>
  <si>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</si>
  <si>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</si>
  <si>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</si>
  <si>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</si>
  <si>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</si>
  <si>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</si>
  <si>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</si>
  <si>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</si>
  <si>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</si>
  <si>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</si>
  <si>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</si>
  <si>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</si>
  <si>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</si>
  <si>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</si>
  <si>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</si>
  <si>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</si>
  <si>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</si>
  <si>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</si>
  <si>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</si>
  <si>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</si>
  <si>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</si>
  <si>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</si>
  <si>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</si>
  <si>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</si>
  <si>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</si>
  <si>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</si>
  <si>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</si>
  <si>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</si>
  <si>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</si>
  <si>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</si>
  <si>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</si>
  <si>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</si>
  <si>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</si>
  <si>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</si>
  <si>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</si>
  <si>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</si>
  <si>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</si>
  <si>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</si>
  <si>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</si>
  <si>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</si>
  <si>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</si>
  <si>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</si>
  <si>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</si>
  <si>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</si>
  <si>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</si>
  <si>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</si>
  <si>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</si>
  <si>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</si>
  <si>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</si>
  <si>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</si>
  <si>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</si>
  <si>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</si>
  <si>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</si>
  <si>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</si>
  <si>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</si>
  <si>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</si>
  <si>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</si>
  <si>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</si>
  <si>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</si>
  <si>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</si>
  <si>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</si>
  <si>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</si>
  <si>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</si>
  <si>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</si>
  <si>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</si>
  <si>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</si>
  <si>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</si>
  <si>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</si>
  <si>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</si>
  <si>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</si>
  <si>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</si>
  <si>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</si>
  <si>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</si>
  <si>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</si>
  <si>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</si>
  <si>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</si>
  <si>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</si>
  <si>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</si>
  <si>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</si>
  <si>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</si>
  <si>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</si>
  <si>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</si>
  <si>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</si>
  <si>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</si>
  <si>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</si>
  <si>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</si>
  <si>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</si>
  <si>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</si>
  <si>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</si>
  <si>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</si>
  <si>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</si>
  <si>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</si>
  <si>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</si>
  <si>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</si>
  <si>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</si>
  <si>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</si>
  <si>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</si>
  <si>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</si>
  <si>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</si>
  <si>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</si>
  <si>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</si>
  <si>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</si>
  <si>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</si>
  <si>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</si>
  <si>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</si>
  <si>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</si>
  <si>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</si>
  <si>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</si>
  <si>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</si>
  <si>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</si>
  <si>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</si>
  <si>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</si>
  <si>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</si>
  <si>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</si>
  <si>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</si>
  <si>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</si>
  <si>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</si>
  <si>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</si>
  <si>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</si>
  <si>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</si>
  <si>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</si>
  <si>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</si>
  <si>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</si>
  <si>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</si>
  <si>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</si>
  <si>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</si>
  <si>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</si>
  <si>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</si>
  <si>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</si>
  <si>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</si>
  <si>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</si>
  <si>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</si>
  <si>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</si>
  <si>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</si>
  <si>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</si>
  <si>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</si>
  <si>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</si>
  <si>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</si>
  <si>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</si>
  <si>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</si>
  <si>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</si>
  <si>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</si>
  <si>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</si>
  <si>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</si>
  <si>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</si>
  <si>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</si>
  <si>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</si>
  <si>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</si>
  <si>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</si>
  <si>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</si>
  <si>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</si>
  <si>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</si>
  <si>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</si>
  <si>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</si>
  <si>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</si>
  <si>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</si>
  <si>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</si>
  <si>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</si>
  <si>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</si>
  <si>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</si>
  <si>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</si>
  <si>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</si>
  <si>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</si>
  <si>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</si>
  <si>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</si>
  <si>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</si>
  <si>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</si>
  <si>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</si>
  <si>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</si>
  <si>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</si>
  <si>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</si>
  <si>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</si>
  <si>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</si>
  <si>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</si>
  <si>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</si>
  <si>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</si>
  <si>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</si>
  <si>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</si>
  <si>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</si>
  <si>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</si>
  <si>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</si>
  <si>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</si>
  <si>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</si>
  <si>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</si>
  <si>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</si>
  <si>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</si>
  <si>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</si>
  <si>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</si>
  <si>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</si>
  <si>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</si>
  <si>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</si>
  <si>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</si>
  <si>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</si>
  <si>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</si>
  <si>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</si>
  <si>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</si>
  <si>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</si>
  <si>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</si>
  <si>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</si>
  <si>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</si>
  <si>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</si>
  <si>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</si>
  <si>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</si>
  <si>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</si>
  <si>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</si>
  <si>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</si>
  <si>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</si>
  <si>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</si>
  <si>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</si>
  <si>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</si>
  <si>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</si>
  <si>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</si>
  <si>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</si>
  <si>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</si>
  <si>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</si>
  <si>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</si>
  <si>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</si>
  <si>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</si>
  <si>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</si>
  <si>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</si>
  <si>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</si>
  <si>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</si>
  <si>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</si>
  <si>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</si>
  <si>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</si>
  <si>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</si>
  <si>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</si>
  <si>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</si>
  <si>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</si>
  <si>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</si>
  <si>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</si>
  <si>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</si>
  <si>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</si>
  <si>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</si>
  <si>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</si>
  <si>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</si>
  <si>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</si>
  <si>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</si>
  <si>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</si>
  <si>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</si>
  <si>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</si>
  <si>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</si>
  <si>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</si>
  <si>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</si>
  <si>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</si>
  <si>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</si>
  <si>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</si>
  <si>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</si>
  <si>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</si>
  <si>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</si>
  <si>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</si>
  <si>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</si>
  <si>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</si>
  <si>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</si>
  <si>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</si>
  <si>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</si>
  <si>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</si>
  <si>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</si>
  <si>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</si>
  <si>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</si>
  <si>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</si>
  <si>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</si>
  <si>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</si>
  <si>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</si>
  <si>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</si>
  <si>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</si>
  <si>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</si>
  <si>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</si>
  <si>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</si>
  <si>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</si>
  <si>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</si>
  <si>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</si>
  <si>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</si>
  <si>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</si>
  <si>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</si>
  <si>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</si>
  <si>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</si>
  <si>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</si>
  <si>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</si>
  <si>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</si>
  <si>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</si>
  <si>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</si>
  <si>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</si>
  <si>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</si>
  <si>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</si>
  <si>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</si>
  <si>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</si>
  <si>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</si>
  <si>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</si>
  <si>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</si>
  <si>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</si>
  <si>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</si>
  <si>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</si>
  <si>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</si>
  <si>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</si>
  <si>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</si>
  <si>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</si>
  <si>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</si>
  <si>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</si>
  <si>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</si>
  <si>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</si>
  <si>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</si>
  <si>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</si>
  <si>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</si>
  <si>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</si>
  <si>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</si>
  <si>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</si>
  <si>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</si>
  <si>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</si>
  <si>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</si>
  <si>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</si>
  <si>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</si>
  <si>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</si>
  <si>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</si>
  <si>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</si>
  <si>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</si>
  <si>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</si>
  <si>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</si>
  <si>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</si>
  <si>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</si>
  <si>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</si>
  <si>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</si>
  <si>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</si>
  <si>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</si>
  <si>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</si>
  <si>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</si>
  <si>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</si>
  <si>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</si>
  <si>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</si>
  <si>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</si>
  <si>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</si>
  <si>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</si>
  <si>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</si>
  <si>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</si>
  <si>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</si>
  <si>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</si>
  <si>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</si>
  <si>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</si>
  <si>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</si>
  <si>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</si>
  <si>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</si>
  <si>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</si>
  <si>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</si>
  <si>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</si>
  <si>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</si>
  <si>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</si>
  <si>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</si>
  <si>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</si>
  <si>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</si>
  <si>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</si>
  <si>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</si>
  <si>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</si>
  <si>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</si>
  <si>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</si>
  <si>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</si>
  <si>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</si>
  <si>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</si>
  <si>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</si>
  <si>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</si>
  <si>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</si>
  <si>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</si>
  <si>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</si>
  <si>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</si>
  <si>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</si>
  <si>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</si>
  <si>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</si>
  <si>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</si>
  <si>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</si>
  <si>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</si>
  <si>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</si>
  <si>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</si>
  <si>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</si>
  <si>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</si>
  <si>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</si>
  <si>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</si>
  <si>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</si>
  <si>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</si>
  <si>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</si>
  <si>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</si>
  <si>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</si>
  <si>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</si>
  <si>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</si>
  <si>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</si>
  <si>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</si>
  <si>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</si>
  <si>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</si>
  <si>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</si>
  <si>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</si>
  <si>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</si>
  <si>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</si>
  <si>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</si>
  <si>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</si>
  <si>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</si>
  <si>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</si>
  <si>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</si>
  <si>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</si>
  <si>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</si>
  <si>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</si>
  <si>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</si>
  <si>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</si>
  <si>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</si>
  <si>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</si>
  <si>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</si>
  <si>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</si>
  <si>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</si>
  <si>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</si>
  <si>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</si>
  <si>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</si>
  <si>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</si>
  <si>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</si>
  <si>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</si>
  <si>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</si>
  <si>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</si>
  <si>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</si>
  <si>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</si>
  <si>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</si>
  <si>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</si>
  <si>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</si>
  <si>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</si>
  <si>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</si>
  <si>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</si>
  <si>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</si>
  <si>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</si>
  <si>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</si>
  <si>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</si>
  <si>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</si>
  <si>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</si>
  <si>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</si>
  <si>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</si>
  <si>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</si>
  <si>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</si>
  <si>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</si>
  <si>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</si>
  <si>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</si>
  <si>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</si>
  <si>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</si>
  <si>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</si>
  <si>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</si>
  <si>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</si>
  <si>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</si>
  <si>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</si>
  <si>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</si>
  <si>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</si>
  <si>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</si>
  <si>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</si>
  <si>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</si>
  <si>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</si>
  <si>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</si>
  <si>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</si>
  <si>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</si>
  <si>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</si>
  <si>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</si>
  <si>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</si>
  <si>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</si>
  <si>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</si>
  <si>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</si>
  <si>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</si>
  <si>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</si>
  <si>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</si>
  <si>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</si>
  <si>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</si>
  <si>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</si>
  <si>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</si>
  <si>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</si>
  <si>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</si>
  <si>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</si>
  <si>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</si>
  <si>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</si>
  <si>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</si>
  <si>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</si>
  <si>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</si>
  <si>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</si>
  <si>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</si>
  <si>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</si>
  <si>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</si>
  <si>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</si>
  <si>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</si>
  <si>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</si>
  <si>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</si>
  <si>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</si>
  <si>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</si>
  <si>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</si>
  <si>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</si>
  <si>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</si>
  <si>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</si>
  <si>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</si>
  <si>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</si>
  <si>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</si>
  <si>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</si>
  <si>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</si>
  <si>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</si>
  <si>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</si>
  <si>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</si>
  <si>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</si>
  <si>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</si>
  <si>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</si>
  <si>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</si>
  <si>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</si>
  <si>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</si>
  <si>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</si>
  <si>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</si>
  <si>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</si>
  <si>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</si>
  <si>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</si>
  <si>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</si>
  <si>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</si>
  <si>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</si>
  <si>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</si>
  <si>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</si>
  <si>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</si>
  <si>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</si>
  <si>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</si>
  <si>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</si>
  <si>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</si>
  <si>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</si>
  <si>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</si>
  <si>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</si>
  <si>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</si>
  <si>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</si>
  <si>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</si>
  <si>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</si>
  <si>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</si>
  <si>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</si>
  <si>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</si>
  <si>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</si>
  <si>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</si>
  <si>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</si>
  <si>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</si>
  <si>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</si>
  <si>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</si>
  <si>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</si>
  <si>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</si>
  <si>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</si>
  <si>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</si>
  <si>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</si>
  <si>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</si>
  <si>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</si>
  <si>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</si>
  <si>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</si>
  <si>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</si>
  <si>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</si>
  <si>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</si>
  <si>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</si>
  <si>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</si>
  <si>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</si>
  <si>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</si>
  <si>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</si>
  <si>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</si>
  <si>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</si>
  <si>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</si>
  <si>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</si>
  <si>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</si>
  <si>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</si>
  <si>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</si>
  <si>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</si>
  <si>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</si>
  <si>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</si>
  <si>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</si>
  <si>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</si>
  <si>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</si>
  <si>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</si>
  <si>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</si>
  <si>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</si>
  <si>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</si>
  <si>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</si>
  <si>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</si>
  <si>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</si>
  <si>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</si>
  <si>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</si>
  <si>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</si>
  <si>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</si>
  <si>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</si>
  <si>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</si>
  <si>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</si>
  <si>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</si>
  <si>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</si>
  <si>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</si>
  <si>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</si>
  <si>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</si>
  <si>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</si>
  <si>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</si>
  <si>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</si>
  <si>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</si>
  <si>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</si>
  <si>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</si>
  <si>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</si>
  <si>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</si>
  <si>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</si>
  <si>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</si>
  <si>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</si>
  <si>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</si>
  <si>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</si>
  <si>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</si>
  <si>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</si>
  <si>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</si>
  <si>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</si>
  <si>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</si>
  <si>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</si>
  <si>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</si>
  <si>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</si>
  <si>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</si>
  <si>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</si>
  <si>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</si>
  <si>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</si>
  <si>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</si>
  <si>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</si>
  <si>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</si>
  <si>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</si>
  <si>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</si>
  <si>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</si>
  <si>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</si>
  <si>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</si>
  <si>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</si>
  <si>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</si>
  <si>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</si>
  <si>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</si>
  <si>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</si>
  <si>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</si>
  <si>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</si>
  <si>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</si>
  <si>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</si>
  <si>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</si>
  <si>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</si>
  <si>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</si>
  <si>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</si>
  <si>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</si>
  <si>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</si>
  <si>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</si>
  <si>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</si>
  <si>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</si>
  <si>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</si>
  <si>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</si>
  <si>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</si>
  <si>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</si>
  <si>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</si>
  <si>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</si>
  <si>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</si>
  <si>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</si>
  <si>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</si>
  <si>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</si>
  <si>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</si>
  <si>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</si>
  <si>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</si>
  <si>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</si>
  <si>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</si>
  <si>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</si>
  <si>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</si>
  <si>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</si>
  <si>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</si>
  <si>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</si>
  <si>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</si>
  <si>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</si>
  <si>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</si>
  <si>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</si>
  <si>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</si>
  <si>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</si>
  <si>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</si>
  <si>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</si>
  <si>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</si>
  <si>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</si>
  <si>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</si>
  <si>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</si>
  <si>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</si>
  <si>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</si>
  <si>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</si>
  <si>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</si>
  <si>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</si>
  <si>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</si>
  <si>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</si>
  <si>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</si>
  <si>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</si>
  <si>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</si>
  <si>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</si>
  <si>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</si>
  <si>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</si>
  <si>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</si>
  <si>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</si>
  <si>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</si>
  <si>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</si>
  <si>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</si>
  <si>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</si>
  <si>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</si>
  <si>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</si>
  <si>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</si>
  <si>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</si>
  <si>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</si>
  <si>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</si>
  <si>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</si>
  <si>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</si>
  <si>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</si>
  <si>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</si>
  <si>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</si>
  <si>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</si>
  <si>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</si>
  <si>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</si>
  <si>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</si>
  <si>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</si>
  <si>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</si>
  <si>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</si>
  <si>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</si>
  <si>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</si>
  <si>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</si>
  <si>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</si>
  <si>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</si>
  <si>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</si>
  <si>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</si>
  <si>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</si>
  <si>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</si>
  <si>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</si>
  <si>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</si>
  <si>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</si>
  <si>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</si>
  <si>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</si>
  <si>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</si>
  <si>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</si>
  <si>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</si>
  <si>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</si>
  <si>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</si>
  <si>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</si>
  <si>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</si>
  <si>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</si>
  <si>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</si>
  <si>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</si>
  <si>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</si>
  <si>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</si>
  <si>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</si>
  <si>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</si>
  <si>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</si>
  <si>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</si>
  <si>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</si>
  <si>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</si>
  <si>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</si>
  <si>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</si>
  <si>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</si>
  <si>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</si>
  <si>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</si>
  <si>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</si>
  <si>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</si>
  <si>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</si>
  <si>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</si>
  <si>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</si>
  <si>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</si>
  <si>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</si>
  <si>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</si>
  <si>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</si>
  <si>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</si>
  <si>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</si>
  <si>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</si>
  <si>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</si>
  <si>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</si>
  <si>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</si>
  <si>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</si>
  <si>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</si>
  <si>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</si>
  <si>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</si>
  <si>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</si>
  <si>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</si>
  <si>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</si>
  <si>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</si>
  <si>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</si>
  <si>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</si>
  <si>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</si>
  <si>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</si>
  <si>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</si>
  <si>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</si>
  <si>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</si>
  <si>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</si>
  <si>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</si>
  <si>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</si>
  <si>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</si>
  <si>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</si>
  <si>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</si>
  <si>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</si>
  <si>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</si>
  <si>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</si>
  <si>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</si>
  <si>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</si>
  <si>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</si>
  <si>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</si>
  <si>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</si>
  <si>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</si>
  <si>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</si>
  <si>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</si>
  <si>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</si>
  <si>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</si>
  <si>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</si>
  <si>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</si>
  <si>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</si>
  <si>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</si>
  <si>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</si>
  <si>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</si>
  <si>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</si>
  <si>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</si>
  <si>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</si>
  <si>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</si>
  <si>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</si>
  <si>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</si>
  <si>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</si>
  <si>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</si>
  <si>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</si>
  <si>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</si>
  <si>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</si>
  <si>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</si>
  <si>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</si>
  <si>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</si>
  <si>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</si>
  <si>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</si>
  <si>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</si>
  <si>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</si>
  <si>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</si>
  <si>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</si>
  <si>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</si>
  <si>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</si>
  <si>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</si>
  <si>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</si>
  <si>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</si>
  <si>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</si>
  <si>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</si>
  <si>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</si>
  <si>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</si>
  <si>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</si>
  <si>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</si>
  <si>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</si>
  <si>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</si>
  <si>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</si>
  <si>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</si>
  <si>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</si>
  <si>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</si>
  <si>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</si>
  <si>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</si>
  <si>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</si>
  <si>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</si>
  <si>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</si>
  <si>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</si>
  <si>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</si>
  <si>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</si>
  <si>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</si>
  <si>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</si>
  <si>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</si>
  <si>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</si>
  <si>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</si>
  <si>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</si>
  <si>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</si>
  <si>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</si>
  <si>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</si>
  <si>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</si>
  <si>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</si>
  <si>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</si>
  <si>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</si>
  <si>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</si>
  <si>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</si>
  <si>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</si>
  <si>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</si>
  <si>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</si>
  <si>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</si>
  <si>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</si>
  <si>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</si>
  <si>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</si>
  <si>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</si>
  <si>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</si>
  <si>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</si>
  <si>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</si>
  <si>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</si>
  <si>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</si>
  <si>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</si>
  <si>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</si>
  <si>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</si>
  <si>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</si>
  <si>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</si>
  <si>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</si>
  <si>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</si>
  <si>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</si>
  <si>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</si>
  <si>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</si>
  <si>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</si>
  <si>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</si>
  <si>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</si>
  <si>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</si>
  <si>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</si>
  <si>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</si>
  <si>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</si>
  <si>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</si>
  <si>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</si>
  <si>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</si>
  <si>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</si>
  <si>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</si>
  <si>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</si>
  <si>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</si>
  <si>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</si>
  <si>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</si>
  <si>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</si>
  <si>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</si>
  <si>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</si>
  <si>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</si>
  <si>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</si>
  <si>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</si>
  <si>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</si>
  <si>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</si>
  <si>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</si>
  <si>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</si>
  <si>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</si>
  <si>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</si>
  <si>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</si>
  <si>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</si>
  <si>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</si>
  <si>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</si>
  <si>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</si>
  <si>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</si>
  <si>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</si>
  <si>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</si>
  <si>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</si>
  <si>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</si>
  <si>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</si>
  <si>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</si>
  <si>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</si>
  <si>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</si>
  <si>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</si>
  <si>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</si>
  <si>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</si>
  <si>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</si>
  <si>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</si>
  <si>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</si>
  <si>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</si>
  <si>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</si>
  <si>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</si>
  <si>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</si>
  <si>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</si>
  <si>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</si>
  <si>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</si>
  <si>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</si>
  <si>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</si>
  <si>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</si>
  <si>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</si>
  <si>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</si>
  <si>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</si>
  <si>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</si>
  <si>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</si>
  <si>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</si>
  <si>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</si>
  <si>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</si>
  <si>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</si>
  <si>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</si>
  <si>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</si>
  <si>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</si>
  <si>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</si>
  <si>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</si>
  <si>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</si>
  <si>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</si>
  <si>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</si>
  <si>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</si>
  <si>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</si>
  <si>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</si>
  <si>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</si>
  <si>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</si>
  <si>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</si>
  <si>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</si>
  <si>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</si>
  <si>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</si>
  <si>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</si>
  <si>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</si>
  <si>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</si>
  <si>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</si>
  <si>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</si>
  <si>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</si>
  <si>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</si>
  <si>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</si>
  <si>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</si>
  <si>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</si>
  <si>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</si>
  <si>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</si>
  <si>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</si>
  <si>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</si>
  <si>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</si>
  <si>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</si>
  <si>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</si>
  <si>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</si>
  <si>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</si>
  <si>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</si>
  <si>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</si>
  <si>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</si>
  <si>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</si>
  <si>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</si>
  <si>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</si>
  <si>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</si>
  <si>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</si>
  <si>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</si>
  <si>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</si>
  <si>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</si>
  <si>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</si>
  <si>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</si>
  <si>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</si>
  <si>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</si>
  <si>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</si>
  <si>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</si>
  <si>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</si>
  <si>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</si>
  <si>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</si>
  <si>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</si>
  <si>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</si>
  <si>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</si>
  <si>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</si>
  <si>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</si>
  <si>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</si>
  <si>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</si>
  <si>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</si>
  <si>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</si>
  <si>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</si>
  <si>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</si>
  <si>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</si>
  <si>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</si>
  <si>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</si>
  <si>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</si>
  <si>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</si>
  <si>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</si>
  <si>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</si>
  <si>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</si>
  <si>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</si>
  <si>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</si>
  <si>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</si>
  <si>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</si>
  <si>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</si>
  <si>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</si>
  <si>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</si>
  <si>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</si>
  <si>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</si>
  <si>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</si>
  <si>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</si>
  <si>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</si>
  <si>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</si>
  <si>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</si>
  <si>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</si>
  <si>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</si>
  <si>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</si>
  <si>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</si>
  <si>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</si>
  <si>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</si>
  <si>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</si>
  <si>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</si>
  <si>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</si>
  <si>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</si>
  <si>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</si>
  <si>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</si>
  <si>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</si>
  <si>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</si>
  <si>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</si>
  <si>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</si>
  <si>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</si>
  <si>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</si>
  <si>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</si>
  <si>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</si>
  <si>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</si>
  <si>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</si>
  <si>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</si>
  <si>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</si>
  <si>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</si>
  <si>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</si>
  <si>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</si>
  <si>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</si>
  <si>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</si>
  <si>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</si>
  <si>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</si>
  <si>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</si>
  <si>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</si>
  <si>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</si>
  <si>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</si>
  <si>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</si>
  <si>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</si>
  <si>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</si>
  <si>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</si>
  <si>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</si>
  <si>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</si>
  <si>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</si>
  <si>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</si>
  <si>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</si>
  <si>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</si>
  <si>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</si>
  <si>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</si>
  <si>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</si>
  <si>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</si>
  <si>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</si>
  <si>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</si>
  <si>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</si>
  <si>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</si>
  <si>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</si>
  <si>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</si>
  <si>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</si>
  <si>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</si>
  <si>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</si>
  <si>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</si>
  <si>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</si>
  <si>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</si>
  <si>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</si>
  <si>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</si>
  <si>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</si>
  <si>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</si>
  <si>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</si>
  <si>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</si>
  <si>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</si>
  <si>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</si>
  <si>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</si>
  <si>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</si>
  <si>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</si>
  <si>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</si>
  <si>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</si>
  <si>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</si>
  <si>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</si>
  <si>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</si>
  <si>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</si>
  <si>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</si>
  <si>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</si>
  <si>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</si>
  <si>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</si>
  <si>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</si>
  <si>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</si>
  <si>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</si>
  <si>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</si>
  <si>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</si>
  <si>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</si>
  <si>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</si>
  <si>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</si>
  <si>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</si>
  <si>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</si>
  <si>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</si>
  <si>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</si>
  <si>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</si>
  <si>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</si>
  <si>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</si>
  <si>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</si>
  <si>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</si>
  <si>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</si>
  <si>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</si>
  <si>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</si>
  <si>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</si>
  <si>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</si>
  <si>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</si>
  <si>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</si>
  <si>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</si>
  <si>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</si>
  <si>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</si>
  <si>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</si>
  <si>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</si>
  <si>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</si>
  <si>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</si>
  <si>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</si>
  <si>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</si>
  <si>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</si>
  <si>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</si>
  <si>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</si>
  <si>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</si>
  <si>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</si>
  <si>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</si>
  <si>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</si>
  <si>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</si>
  <si>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</si>
  <si>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</si>
  <si>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</si>
  <si>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</si>
  <si>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</si>
  <si>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</si>
  <si>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</si>
  <si>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</si>
  <si>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</si>
  <si>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</si>
  <si>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</si>
  <si>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</si>
  <si>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</si>
  <si>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</si>
  <si>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</si>
  <si>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</si>
  <si>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</si>
  <si>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</si>
  <si>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</si>
  <si>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</si>
  <si>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</si>
  <si>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</si>
  <si>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</si>
  <si>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</si>
  <si>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</si>
  <si>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</si>
  <si>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</si>
  <si>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</si>
  <si>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</si>
  <si>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</si>
  <si>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</si>
  <si>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</si>
  <si>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</si>
  <si>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</si>
  <si>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</si>
  <si>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</si>
  <si>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</si>
  <si>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</si>
  <si>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</si>
  <si>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</si>
  <si>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</si>
  <si>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</si>
  <si>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</si>
  <si>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</si>
  <si>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</si>
  <si>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</si>
  <si>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</si>
  <si>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</si>
  <si>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</si>
  <si>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</si>
  <si>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</si>
  <si>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</si>
  <si>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</si>
  <si>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</si>
  <si>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</si>
  <si>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</si>
  <si>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</si>
  <si>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</si>
  <si>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</si>
  <si>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</si>
  <si>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</si>
  <si>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</si>
  <si>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</si>
  <si>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</si>
  <si>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</si>
  <si>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</si>
  <si>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</si>
  <si>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</si>
  <si>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</si>
  <si>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</si>
  <si>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</si>
  <si>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</si>
  <si>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</si>
  <si>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</si>
  <si>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</si>
  <si>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</si>
  <si>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</si>
  <si>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</si>
  <si>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</si>
  <si>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</si>
  <si>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</si>
  <si>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</si>
  <si>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</si>
  <si>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</si>
  <si>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</si>
  <si>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</si>
  <si>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</si>
  <si>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</si>
  <si>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</si>
  <si>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</si>
  <si>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</si>
  <si>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</si>
  <si>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</si>
  <si>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</si>
  <si>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</si>
  <si>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</si>
  <si>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</si>
  <si>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</si>
  <si>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</si>
  <si>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</si>
  <si>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</si>
  <si>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</si>
  <si>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</si>
  <si>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</si>
  <si>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</si>
  <si>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</si>
  <si>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</si>
  <si>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</si>
  <si>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</si>
  <si>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</si>
  <si>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</si>
  <si>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</si>
  <si>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</si>
  <si>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</si>
  <si>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</si>
  <si>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</si>
  <si>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</si>
  <si>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</si>
  <si>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</si>
  <si>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</si>
  <si>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</si>
  <si>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</si>
  <si>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</si>
  <si>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</si>
  <si>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</si>
  <si>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</si>
  <si>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</si>
  <si>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</si>
  <si>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</si>
  <si>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</si>
  <si>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</si>
  <si>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</si>
  <si>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</si>
  <si>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</si>
  <si>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</si>
  <si>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</si>
  <si>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</si>
  <si>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</si>
  <si>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</si>
  <si>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</si>
  <si>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</si>
  <si>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</si>
  <si>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</si>
  <si>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</si>
  <si>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</si>
  <si>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</si>
  <si>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</si>
  <si>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</si>
  <si>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</si>
  <si>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</si>
  <si>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</si>
  <si>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</si>
  <si>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</si>
  <si>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</si>
  <si>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</si>
  <si>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</si>
  <si>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</si>
  <si>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</si>
  <si>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</si>
  <si>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</si>
  <si>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</si>
  <si>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</si>
  <si>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</si>
  <si>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</si>
  <si>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</si>
  <si>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</si>
  <si>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</si>
  <si>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</si>
  <si>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</si>
  <si>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</si>
  <si>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</si>
  <si>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</si>
  <si>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</si>
  <si>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</si>
  <si>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</si>
  <si>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</si>
  <si>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</si>
  <si>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</si>
  <si>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</si>
  <si>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</si>
  <si>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</si>
  <si>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</si>
  <si>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</si>
  <si>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</si>
  <si>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</si>
  <si>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</si>
  <si>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</si>
  <si>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</si>
  <si>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</si>
  <si>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</si>
  <si>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</si>
  <si>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</si>
  <si>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</si>
  <si>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</si>
  <si>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</si>
  <si>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</si>
  <si>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</si>
  <si>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</si>
  <si>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</si>
  <si>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</si>
  <si>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</si>
  <si>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</si>
  <si>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</si>
  <si>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</si>
  <si>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</si>
  <si>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</si>
  <si>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</si>
  <si>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</si>
  <si>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</si>
  <si>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</si>
  <si>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</si>
  <si>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</si>
  <si>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</si>
  <si>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</si>
  <si>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</si>
  <si>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</si>
  <si>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</si>
  <si>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</si>
  <si>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</si>
  <si>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</si>
  <si>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</si>
  <si>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</si>
  <si>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</si>
  <si>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</si>
  <si>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</si>
  <si>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</si>
  <si>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</si>
  <si>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</si>
  <si>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</si>
  <si>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</si>
  <si>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</si>
  <si>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</si>
  <si>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</si>
  <si>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</si>
  <si>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</si>
  <si>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</si>
  <si>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</si>
  <si>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</si>
  <si>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</si>
  <si>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</si>
  <si>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</si>
  <si>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</si>
  <si>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</si>
  <si>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</si>
  <si>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</si>
  <si>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</si>
  <si>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</si>
  <si>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</si>
  <si>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</si>
  <si>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</si>
  <si>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</si>
  <si>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</si>
  <si>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</si>
  <si>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</si>
  <si>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</si>
  <si>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</si>
  <si>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</si>
  <si>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</si>
  <si>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</si>
  <si>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</si>
  <si>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</si>
  <si>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</si>
  <si>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</si>
  <si>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</si>
  <si>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</si>
  <si>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</si>
  <si>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</si>
  <si>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</si>
  <si>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</si>
  <si>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</si>
  <si>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</si>
  <si>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</si>
  <si>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</si>
  <si>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</si>
  <si>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</si>
  <si>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</si>
  <si>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</si>
  <si>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</si>
  <si>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</si>
  <si>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</si>
  <si>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</si>
  <si>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</si>
  <si>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</si>
  <si>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</si>
  <si>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</si>
  <si>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</si>
  <si>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</si>
  <si>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</si>
  <si>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</si>
  <si>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</si>
  <si>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</si>
  <si>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</si>
  <si>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</si>
  <si>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</si>
  <si>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</si>
  <si>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</si>
  <si>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</si>
  <si>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</si>
  <si>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</si>
  <si>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</si>
  <si>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</si>
  <si>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</si>
  <si>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</si>
  <si>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</si>
  <si>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</si>
  <si>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</si>
  <si>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</si>
  <si>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</si>
  <si>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</si>
  <si>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</si>
  <si>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</si>
  <si>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</si>
  <si>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</si>
  <si>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</si>
  <si>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</si>
  <si>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</si>
  <si>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</si>
  <si>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</si>
  <si>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</si>
  <si>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</si>
  <si>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</si>
  <si>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</si>
  <si>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</si>
  <si>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</si>
  <si>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</si>
  <si>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</si>
  <si>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</si>
  <si>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</si>
  <si>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</si>
  <si>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</si>
  <si>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</si>
  <si>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</si>
  <si>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</si>
  <si>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</si>
  <si>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</si>
  <si>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</si>
  <si>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</si>
  <si>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</si>
  <si>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</si>
  <si>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</si>
  <si>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</si>
  <si>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</si>
  <si>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</si>
  <si>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</si>
  <si>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</si>
  <si>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</si>
  <si>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</si>
  <si>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</si>
  <si>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</si>
  <si>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</si>
  <si>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</si>
  <si>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</si>
  <si>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</si>
  <si>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</si>
  <si>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</si>
  <si>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</si>
  <si>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</si>
  <si>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</si>
  <si>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</si>
  <si>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</si>
  <si>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</si>
  <si>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</si>
  <si>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</si>
  <si>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</si>
  <si>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</si>
  <si>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</si>
  <si>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</si>
  <si>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</si>
  <si>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</si>
  <si>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</si>
  <si>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</si>
  <si>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</si>
  <si>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</si>
  <si>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</si>
  <si>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</si>
  <si>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</si>
  <si>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</si>
  <si>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</si>
  <si>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</si>
  <si>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</si>
  <si>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</si>
  <si>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</si>
  <si>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</si>
  <si>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</si>
  <si>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</si>
  <si>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</si>
  <si>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</si>
  <si>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</si>
  <si>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</si>
  <si>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</si>
  <si>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</si>
  <si>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</si>
  <si>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</si>
  <si>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</si>
  <si>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</si>
  <si>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</si>
  <si>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</si>
  <si>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</si>
  <si>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</si>
  <si>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</si>
  <si>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</si>
  <si>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</si>
  <si>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</si>
  <si>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</si>
  <si>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</si>
  <si>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</si>
  <si>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</si>
  <si>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</si>
  <si>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</si>
  <si>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</si>
  <si>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</si>
  <si>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</si>
  <si>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</si>
  <si>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</si>
  <si>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</si>
  <si>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</si>
  <si>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</si>
  <si>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</si>
  <si>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</si>
  <si>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</si>
  <si>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</si>
  <si>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</si>
  <si>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</si>
  <si>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</si>
  <si>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</si>
  <si>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</si>
  <si>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</si>
  <si>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</si>
  <si>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</si>
  <si>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</si>
  <si>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</si>
  <si>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</si>
  <si>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</si>
  <si>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</si>
  <si>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</si>
  <si>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</si>
  <si>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</si>
  <si>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</si>
  <si>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</si>
  <si>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</si>
  <si>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</si>
  <si>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</si>
  <si>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</si>
  <si>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</si>
  <si>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</si>
  <si>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</si>
  <si>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</si>
  <si>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</si>
  <si>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</si>
  <si>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</si>
  <si>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</si>
  <si>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</si>
  <si>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</si>
  <si>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</si>
  <si>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</si>
  <si>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</si>
  <si>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</si>
  <si>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</si>
  <si>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</si>
  <si>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</si>
  <si>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</si>
  <si>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</si>
  <si>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</si>
  <si>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</si>
  <si>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</si>
  <si>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</si>
  <si>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</si>
  <si>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</si>
  <si>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</si>
  <si>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</si>
  <si>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</si>
  <si>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</si>
  <si>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</si>
  <si>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</si>
  <si>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</si>
  <si>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</si>
  <si>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</si>
  <si>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</si>
  <si>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</si>
  <si>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</si>
  <si>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</si>
  <si>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</si>
  <si>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</si>
  <si>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</si>
  <si>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</si>
  <si>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</si>
  <si>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</si>
  <si>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</si>
  <si>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</si>
  <si>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</si>
  <si>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</si>
  <si>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</si>
  <si>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</si>
  <si>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</si>
  <si>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</si>
  <si>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</si>
  <si>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</si>
  <si>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</si>
  <si>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</si>
  <si>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</si>
  <si>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</si>
  <si>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</si>
  <si>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</si>
  <si>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</si>
  <si>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</si>
  <si>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</si>
  <si>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</si>
  <si>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</si>
  <si>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</si>
  <si>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</si>
  <si>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</si>
  <si>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</si>
  <si>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</si>
  <si>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</si>
  <si>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</si>
  <si>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</si>
  <si>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</si>
  <si>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</si>
  <si>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</si>
  <si>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</si>
  <si>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</si>
  <si>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</si>
  <si>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</si>
  <si>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</si>
  <si>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</si>
  <si>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</si>
  <si>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</si>
  <si>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</si>
  <si>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</si>
  <si>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</si>
  <si>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</si>
  <si>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</si>
  <si>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</si>
  <si>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</si>
  <si>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</si>
  <si>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</si>
  <si>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</si>
  <si>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</si>
  <si>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</si>
  <si>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</si>
  <si>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</si>
  <si>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</si>
  <si>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</si>
  <si>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</si>
  <si>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</si>
  <si>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</si>
  <si>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</si>
  <si>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</si>
  <si>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</si>
  <si>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</si>
  <si>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</si>
  <si>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</si>
  <si>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</si>
  <si>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</si>
  <si>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</si>
  <si>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</si>
  <si>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</si>
  <si>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</si>
  <si>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</si>
  <si>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</si>
  <si>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</si>
  <si>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</si>
  <si>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</si>
  <si>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</si>
  <si>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</si>
  <si>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</si>
  <si>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</si>
  <si>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</si>
  <si>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</si>
  <si>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</si>
  <si>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</si>
  <si>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</si>
  <si>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</si>
  <si>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</si>
  <si>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</si>
  <si>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</si>
  <si>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</si>
  <si>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</si>
  <si>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</si>
  <si>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</si>
  <si>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</si>
  <si>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</si>
  <si>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</si>
  <si>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</si>
  <si>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</si>
  <si>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</si>
  <si>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</si>
  <si>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</si>
  <si>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</si>
  <si>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</si>
  <si>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</si>
  <si>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</si>
  <si>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</si>
  <si>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</si>
  <si>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</si>
  <si>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</si>
  <si>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</si>
  <si>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</si>
  <si>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</si>
  <si>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</si>
  <si>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</si>
  <si>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</si>
  <si>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</si>
  <si>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</si>
  <si>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</si>
  <si>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</si>
  <si>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</si>
  <si>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</si>
  <si>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</si>
  <si>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</si>
  <si>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</si>
  <si>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</si>
  <si>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</si>
  <si>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</si>
  <si>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</si>
  <si>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</si>
  <si>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</si>
  <si>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</si>
  <si>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</si>
  <si>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</si>
  <si>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</si>
  <si>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</si>
  <si>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</si>
  <si>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</si>
  <si>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</si>
  <si>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</si>
  <si>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</si>
  <si>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</si>
  <si>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</si>
  <si>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</si>
  <si>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</si>
  <si>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</si>
  <si>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</si>
  <si>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</si>
  <si>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</si>
  <si>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</si>
  <si>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</si>
  <si>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</si>
  <si>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</si>
  <si>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</si>
  <si>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</si>
  <si>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</si>
  <si>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</si>
  <si>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</si>
  <si>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</si>
  <si>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</si>
  <si>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</si>
  <si>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</si>
  <si>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</si>
  <si>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</si>
  <si>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</si>
  <si>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</si>
  <si>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</si>
  <si>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</si>
  <si>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</si>
  <si>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</si>
  <si>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</si>
  <si>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</si>
  <si>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</si>
  <si>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</si>
  <si>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</si>
  <si>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</si>
  <si>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</si>
  <si>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</si>
  <si>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</si>
  <si>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</si>
  <si>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</si>
  <si>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</si>
  <si>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</si>
  <si>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</si>
  <si>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</si>
  <si>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</si>
  <si>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</si>
  <si>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</si>
  <si>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</si>
  <si>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</si>
  <si>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</si>
  <si>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</si>
  <si>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</si>
  <si>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</si>
  <si>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</si>
  <si>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</si>
  <si>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</si>
  <si>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</si>
  <si>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</si>
  <si>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</si>
  <si>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</si>
  <si>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</si>
  <si>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</si>
  <si>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</si>
  <si>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</si>
  <si>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</si>
  <si>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</si>
  <si>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</si>
  <si>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</si>
  <si>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</si>
  <si>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</si>
  <si>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</si>
  <si>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</si>
  <si>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</si>
  <si>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</si>
  <si>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</si>
  <si>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</si>
  <si>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</si>
  <si>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</si>
  <si>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</si>
  <si>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</si>
  <si>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</si>
  <si>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</si>
  <si>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</si>
  <si>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</si>
  <si>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</si>
  <si>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</si>
  <si>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</si>
  <si>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</si>
  <si>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</si>
  <si>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</si>
  <si>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</si>
  <si>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</si>
  <si>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</si>
  <si>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</si>
  <si>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</si>
  <si>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</si>
  <si>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</si>
  <si>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</si>
  <si>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</si>
  <si>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</si>
  <si>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</si>
  <si>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</si>
  <si>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</si>
  <si>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</si>
  <si>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</si>
  <si>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</si>
  <si>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</si>
  <si>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</si>
  <si>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</si>
  <si>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</si>
  <si>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</si>
  <si>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</si>
  <si>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</si>
  <si>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</si>
  <si>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</si>
  <si>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</si>
  <si>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</si>
  <si>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</si>
  <si>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</si>
  <si>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</si>
  <si>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</si>
  <si>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</si>
  <si>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</si>
  <si>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</si>
  <si>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</si>
  <si>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</si>
  <si>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</si>
  <si>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</si>
  <si>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</si>
  <si>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</si>
  <si>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</si>
  <si>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</si>
  <si>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</si>
  <si>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</si>
  <si>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</si>
  <si>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</si>
  <si>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</si>
  <si>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</si>
  <si>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</si>
  <si>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</si>
  <si>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</si>
  <si>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</si>
  <si>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</si>
  <si>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</si>
  <si>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</si>
  <si>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</si>
  <si>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</si>
  <si>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</si>
  <si>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</si>
  <si>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</si>
  <si>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</si>
  <si>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</si>
  <si>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</si>
  <si>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</si>
  <si>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</si>
  <si>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</si>
  <si>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</si>
  <si>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</si>
  <si>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</si>
  <si>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</si>
  <si>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</si>
  <si>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</si>
  <si>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</si>
  <si>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</si>
  <si>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</si>
  <si>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</si>
  <si>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</si>
  <si>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</si>
  <si>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</si>
  <si>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</si>
  <si>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</si>
  <si>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</si>
  <si>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</si>
  <si>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</si>
  <si>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</si>
  <si>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</si>
  <si>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</si>
  <si>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</si>
  <si>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</si>
  <si>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</si>
  <si>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</si>
  <si>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</si>
  <si>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</si>
  <si>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</si>
  <si>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</si>
  <si>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</si>
  <si>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</si>
  <si>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</si>
  <si>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</si>
  <si>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</si>
  <si>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</si>
  <si>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</si>
  <si>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</si>
  <si>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</si>
  <si>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</si>
  <si>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</si>
  <si>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</si>
  <si>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</si>
  <si>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</si>
  <si>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</si>
  <si>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</si>
  <si>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</si>
  <si>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</si>
  <si>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</si>
  <si>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</si>
  <si>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</si>
  <si>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</si>
  <si>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</si>
  <si>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</si>
  <si>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</si>
  <si>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</si>
  <si>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</si>
  <si>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</si>
  <si>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</si>
  <si>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</si>
  <si>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</si>
  <si>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</si>
  <si>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</si>
  <si>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</si>
  <si>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</si>
  <si>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</si>
  <si>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</si>
  <si>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</si>
  <si>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</si>
  <si>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</si>
  <si>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</si>
  <si>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</si>
  <si>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</si>
  <si>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</si>
  <si>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</si>
  <si>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</si>
  <si>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</si>
  <si>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</si>
  <si>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</si>
  <si>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</si>
  <si>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</si>
  <si>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</si>
  <si>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</si>
  <si>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</si>
  <si>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</si>
  <si>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</si>
  <si>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</si>
  <si>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</si>
  <si>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</si>
  <si>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</si>
  <si>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</si>
  <si>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</si>
  <si>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</si>
  <si>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</si>
  <si>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</si>
  <si>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</si>
  <si>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</si>
  <si>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</si>
  <si>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</si>
  <si>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</si>
  <si>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</si>
  <si>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</si>
  <si>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</si>
  <si>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</si>
  <si>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</si>
  <si>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</si>
  <si>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</si>
  <si>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</si>
  <si>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</si>
  <si>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</si>
  <si>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</si>
  <si>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</si>
  <si>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</si>
  <si>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</si>
  <si>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</si>
  <si>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</si>
  <si>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</si>
  <si>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</si>
  <si>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</si>
  <si>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</si>
  <si>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</si>
  <si>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</si>
  <si>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</si>
  <si>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</si>
  <si>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</si>
  <si>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</si>
  <si>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</si>
  <si>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</si>
  <si>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</si>
  <si>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</si>
  <si>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</si>
  <si>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</si>
  <si>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</si>
  <si>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</si>
  <si>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</si>
  <si>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</si>
  <si>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</si>
  <si>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</si>
  <si>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</si>
  <si>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</si>
  <si>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</si>
  <si>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</si>
  <si>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</si>
  <si>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</si>
  <si>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</si>
  <si>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</si>
  <si>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</si>
  <si>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</si>
  <si>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</si>
  <si>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</si>
  <si>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</si>
  <si>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</si>
  <si>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</si>
  <si>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</si>
  <si>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</si>
  <si>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</si>
  <si>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</si>
  <si>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</si>
  <si>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</si>
  <si>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</si>
  <si>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</si>
  <si>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</si>
  <si>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</si>
  <si>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</si>
  <si>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</si>
  <si>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</si>
  <si>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</si>
  <si>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</si>
  <si>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</si>
  <si>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</si>
  <si>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</si>
  <si>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</si>
  <si>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</si>
  <si>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</si>
  <si>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</si>
  <si>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</si>
  <si>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</si>
  <si>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</si>
  <si>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</si>
  <si>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</si>
  <si>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</si>
  <si>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</si>
  <si>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</si>
  <si>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</si>
  <si>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</si>
  <si>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</si>
  <si>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</si>
  <si>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</si>
  <si>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</si>
  <si>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</si>
  <si>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</si>
  <si>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</si>
  <si>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</si>
  <si>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</si>
  <si>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</si>
  <si>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</si>
  <si>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</si>
  <si>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</si>
  <si>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</si>
  <si>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</si>
  <si>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</si>
  <si>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</si>
  <si>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</si>
  <si>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</si>
  <si>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</si>
  <si>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</si>
  <si>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</si>
  <si>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</si>
  <si>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</si>
  <si>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</si>
  <si>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</si>
  <si>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</si>
  <si>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</si>
  <si>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</si>
  <si>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</si>
  <si>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</si>
  <si>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</si>
  <si>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</si>
  <si>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</si>
  <si>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</si>
  <si>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</si>
  <si>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</si>
  <si>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</si>
  <si>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</si>
  <si>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</si>
  <si>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</si>
  <si>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</si>
  <si>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</si>
  <si>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</si>
  <si>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</si>
  <si>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</si>
  <si>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</si>
  <si>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</si>
  <si>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</si>
  <si>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</si>
  <si>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</si>
  <si>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</si>
  <si>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</si>
  <si>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</si>
  <si>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</si>
  <si>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</si>
  <si>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</si>
  <si>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</si>
  <si>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</si>
  <si>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</si>
  <si>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</si>
  <si>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</si>
  <si>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</si>
  <si>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</si>
  <si>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</si>
  <si>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</si>
  <si>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</si>
  <si>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</si>
  <si>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</si>
  <si>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</si>
  <si>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</si>
  <si>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</si>
  <si>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</si>
  <si>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</si>
  <si>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</si>
  <si>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</si>
  <si>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</si>
  <si>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</si>
  <si>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</si>
  <si>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</si>
  <si>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</si>
  <si>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</si>
  <si>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</si>
  <si>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</si>
  <si>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</si>
  <si>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</si>
  <si>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</si>
  <si>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</si>
  <si>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</si>
  <si>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</si>
  <si>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</si>
  <si>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</si>
  <si>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</si>
  <si>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</si>
  <si>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</si>
  <si>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</si>
  <si>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</si>
  <si>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</si>
  <si>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</si>
  <si>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</si>
  <si>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</si>
  <si>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</si>
  <si>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</si>
  <si>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</si>
  <si>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</si>
  <si>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</si>
  <si>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</si>
  <si>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</si>
  <si>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</si>
  <si>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</si>
  <si>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</si>
  <si>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</si>
  <si>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</si>
  <si>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</si>
  <si>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</si>
  <si>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</si>
  <si>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</si>
  <si>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</si>
  <si>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</si>
  <si>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</si>
  <si>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</si>
  <si>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</si>
  <si>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</si>
  <si>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</si>
  <si>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</si>
  <si>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</si>
  <si>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</si>
  <si>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</si>
  <si>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</si>
  <si>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</si>
  <si>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</si>
  <si>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</si>
  <si>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</si>
  <si>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</si>
  <si>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</si>
  <si>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</si>
  <si>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</si>
  <si>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</si>
  <si>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</si>
  <si>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</si>
  <si>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</si>
  <si>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</si>
  <si>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</si>
  <si>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</si>
  <si>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</si>
  <si>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</si>
  <si>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</si>
  <si>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</si>
  <si>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</si>
  <si>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</si>
  <si>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</si>
  <si>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</si>
  <si>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</si>
  <si>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</si>
  <si>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</si>
  <si>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</si>
  <si>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</si>
  <si>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</si>
  <si>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</si>
  <si>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</si>
  <si>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</si>
  <si>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</si>
  <si>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</si>
  <si>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</si>
  <si>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</si>
  <si>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</si>
  <si>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</si>
  <si>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</si>
  <si>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</si>
  <si>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</si>
  <si>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</si>
  <si>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</si>
  <si>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</si>
  <si>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</si>
  <si>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</si>
  <si>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</si>
  <si>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</si>
  <si>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</si>
  <si>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</si>
  <si>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</si>
  <si>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</si>
  <si>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</si>
  <si>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</si>
  <si>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</si>
  <si>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</si>
  <si>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</si>
  <si>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</si>
  <si>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</si>
  <si>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</si>
  <si>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</si>
  <si>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</si>
  <si>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</si>
  <si>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</si>
  <si>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</si>
  <si>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</si>
  <si>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</si>
  <si>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</si>
  <si>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</si>
  <si>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</si>
  <si>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</si>
  <si>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</si>
  <si>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</si>
  <si>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</si>
  <si>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</si>
  <si>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</si>
  <si>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</si>
  <si>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</si>
  <si>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</si>
  <si>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</si>
  <si>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</si>
  <si>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</si>
  <si>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</si>
  <si>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</si>
  <si>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</si>
  <si>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</si>
  <si>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</si>
  <si>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</si>
  <si>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</si>
  <si>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</si>
  <si>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</si>
  <si>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</si>
  <si>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</si>
  <si>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</si>
  <si>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</si>
  <si>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</si>
  <si>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</si>
  <si>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</si>
  <si>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</si>
  <si>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</si>
  <si>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</si>
  <si>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</si>
  <si>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</si>
  <si>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</si>
  <si>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</si>
  <si>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</si>
  <si>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</si>
  <si>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</si>
  <si>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</si>
  <si>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</si>
  <si>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</si>
  <si>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</si>
  <si>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</si>
  <si>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</si>
  <si>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</si>
  <si>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</si>
  <si>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</si>
  <si>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</si>
  <si>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</si>
  <si>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</si>
  <si>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</si>
  <si>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</si>
  <si>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</si>
  <si>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</si>
  <si>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</si>
  <si>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</si>
  <si>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</si>
  <si>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</si>
  <si>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</si>
  <si>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</si>
  <si>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</si>
  <si>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</si>
  <si>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</si>
  <si>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</si>
  <si>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</si>
  <si>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</si>
  <si>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</si>
  <si>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</si>
  <si>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</si>
  <si>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</si>
  <si>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</si>
  <si>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</si>
  <si>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</si>
  <si>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</si>
  <si>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</si>
  <si>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</si>
  <si>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</si>
  <si>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</si>
  <si>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</si>
  <si>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</si>
  <si>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</si>
  <si>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</si>
  <si>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</si>
  <si>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</si>
  <si>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</si>
  <si>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</si>
  <si>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</si>
  <si>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</si>
  <si>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</si>
  <si>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</si>
  <si>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</si>
  <si>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</si>
  <si>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</si>
  <si>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</si>
  <si>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</si>
  <si>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</si>
  <si>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</si>
  <si>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</si>
  <si>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</si>
  <si>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</si>
  <si>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</si>
  <si>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</si>
  <si>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</si>
  <si>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</si>
  <si>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</si>
  <si>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</si>
  <si>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</si>
  <si>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</si>
  <si>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</si>
  <si>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</si>
  <si>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</si>
  <si>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</si>
  <si>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</si>
  <si>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</si>
  <si>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</si>
  <si>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</si>
  <si>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</si>
  <si>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</si>
  <si>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</si>
  <si>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</si>
  <si>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</si>
  <si>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</si>
  <si>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</si>
  <si>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</si>
  <si>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</si>
  <si>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</si>
  <si>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</si>
  <si>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</si>
  <si>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</si>
  <si>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</si>
  <si>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</si>
  <si>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</si>
  <si>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</si>
  <si>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</si>
  <si>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</si>
  <si>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</si>
  <si>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</si>
  <si>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</si>
  <si>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</si>
  <si>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</si>
  <si>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</si>
  <si>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</si>
  <si>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</si>
  <si>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</si>
  <si>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</si>
  <si>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</si>
  <si>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</si>
  <si>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</si>
  <si>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</si>
  <si>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</si>
  <si>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</si>
  <si>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</si>
  <si>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</si>
  <si>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</si>
  <si>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</si>
  <si>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</si>
  <si>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</si>
  <si>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</si>
  <si>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</si>
  <si>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</si>
  <si>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</si>
  <si>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</si>
  <si>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</si>
  <si>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</si>
  <si>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</si>
  <si>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</si>
  <si>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</si>
  <si>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</si>
  <si>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</si>
  <si>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</si>
  <si>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</si>
  <si>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</si>
  <si>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</si>
  <si>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</si>
  <si>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</si>
  <si>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</si>
  <si>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</si>
  <si>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</si>
  <si>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</si>
  <si>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</si>
  <si>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</si>
  <si>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</si>
  <si>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</si>
  <si>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</si>
  <si>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</si>
  <si>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</si>
  <si>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</si>
  <si>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</si>
  <si>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</si>
  <si>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</si>
  <si>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</si>
  <si>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</si>
  <si>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</si>
  <si>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</si>
  <si>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</si>
  <si>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</si>
  <si>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</si>
  <si>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</si>
  <si>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</si>
  <si>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</si>
  <si>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</si>
  <si>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</si>
  <si>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</si>
  <si>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</si>
  <si>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</si>
  <si>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</si>
  <si>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</si>
  <si>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</si>
  <si>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</si>
  <si>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</si>
  <si>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</si>
  <si>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</si>
  <si>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</si>
  <si>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</si>
  <si>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</si>
  <si>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</si>
  <si>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</si>
  <si>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</si>
  <si>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</si>
  <si>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</si>
  <si>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</si>
  <si>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</si>
  <si>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</si>
  <si>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</si>
  <si>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</si>
  <si>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</si>
  <si>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</si>
  <si>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</si>
  <si>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</si>
  <si>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</si>
  <si>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</si>
  <si>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</si>
  <si>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</si>
  <si>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</si>
  <si>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</si>
  <si>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</si>
  <si>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</si>
  <si>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</si>
  <si>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</si>
  <si>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</si>
  <si>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</si>
  <si>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</si>
  <si>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</si>
  <si>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</si>
  <si>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</si>
  <si>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</si>
  <si>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</si>
  <si>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</si>
  <si>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</si>
  <si>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</si>
  <si>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</si>
  <si>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</si>
  <si>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</si>
  <si>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</si>
  <si>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</si>
  <si>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</si>
  <si>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</si>
  <si>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</si>
  <si>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</si>
  <si>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</si>
  <si>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</si>
  <si>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</si>
  <si>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</si>
  <si>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</si>
  <si>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</si>
  <si>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</si>
  <si>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</si>
  <si>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</si>
  <si>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</si>
  <si>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</si>
  <si>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</si>
  <si>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</si>
  <si>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</si>
  <si>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</si>
  <si>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</si>
  <si>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</si>
  <si>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</si>
  <si>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</si>
  <si>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</si>
  <si>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</si>
  <si>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</si>
  <si>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</si>
  <si>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</si>
  <si>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</si>
  <si>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</si>
  <si>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</si>
  <si>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</si>
  <si>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</si>
  <si>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</si>
  <si>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</si>
  <si>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</si>
  <si>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</si>
  <si>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</si>
  <si>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</si>
  <si>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</si>
  <si>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</si>
  <si>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</si>
  <si>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</si>
  <si>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</si>
  <si>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</si>
  <si>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</si>
  <si>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</si>
  <si>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</si>
  <si>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</si>
  <si>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</si>
  <si>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</si>
  <si>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</si>
  <si>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</si>
  <si>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</si>
  <si>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</si>
  <si>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</si>
  <si>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</si>
  <si>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</si>
  <si>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</si>
  <si>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</si>
  <si>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</si>
  <si>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</si>
  <si>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</si>
  <si>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</si>
  <si>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</si>
  <si>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</si>
  <si>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</si>
  <si>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</si>
  <si>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</si>
  <si>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</si>
  <si>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</si>
  <si>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</si>
  <si>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</si>
  <si>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</si>
  <si>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</si>
  <si>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</si>
  <si>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</si>
  <si>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</si>
  <si>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</si>
  <si>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</si>
  <si>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</si>
  <si>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</si>
  <si>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</si>
  <si>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</si>
  <si>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</si>
  <si>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</si>
  <si>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</si>
  <si>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</si>
  <si>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</si>
  <si>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</si>
  <si>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</si>
  <si>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</si>
  <si>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</si>
  <si>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</si>
  <si>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</si>
  <si>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</si>
  <si>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</si>
  <si>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</si>
  <si>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</si>
  <si>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</si>
  <si>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</si>
  <si>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</si>
  <si>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</si>
  <si>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</si>
  <si>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</si>
  <si>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</si>
  <si>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</si>
  <si>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</si>
  <si>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</si>
  <si>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</si>
  <si>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</si>
  <si>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</si>
  <si>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</si>
  <si>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</si>
  <si>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</si>
  <si>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</si>
  <si>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</si>
  <si>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</si>
  <si>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</si>
  <si>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</si>
  <si>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</si>
  <si>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</si>
  <si>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</si>
  <si>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</si>
  <si>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</si>
  <si>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</si>
  <si>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</si>
  <si>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</si>
  <si>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</si>
  <si>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</si>
  <si>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</si>
  <si>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</si>
  <si>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</si>
  <si>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</si>
  <si>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</si>
  <si>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</si>
  <si>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</si>
  <si>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</si>
  <si>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</si>
  <si>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</si>
  <si>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</si>
  <si>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</si>
  <si>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</si>
  <si>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</si>
  <si>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</si>
  <si>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</si>
  <si>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</si>
  <si>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</si>
  <si>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</si>
  <si>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</si>
  <si>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</si>
  <si>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</si>
  <si>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</si>
  <si>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</si>
  <si>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</si>
  <si>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</si>
  <si>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</si>
  <si>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</si>
  <si>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</si>
  <si>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</si>
  <si>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</si>
  <si>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</si>
  <si>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</si>
  <si>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</si>
  <si>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</si>
  <si>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</si>
  <si>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</si>
  <si>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</si>
  <si>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</si>
  <si>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</si>
  <si>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</si>
  <si>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</si>
  <si>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</si>
  <si>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</si>
  <si>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</si>
  <si>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</si>
  <si>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</si>
  <si>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</si>
  <si>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</si>
  <si>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</si>
  <si>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</si>
  <si>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</si>
  <si>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</si>
  <si>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</si>
  <si>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</si>
  <si>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</si>
  <si>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</si>
  <si>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</si>
  <si>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</si>
  <si>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</si>
  <si>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</si>
  <si>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</si>
  <si>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</si>
  <si>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</si>
  <si>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</si>
  <si>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</si>
  <si>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</si>
  <si>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</si>
  <si>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</si>
  <si>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</si>
  <si>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</si>
  <si>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</si>
  <si>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</si>
  <si>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</si>
  <si>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</si>
  <si>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</si>
  <si>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</si>
  <si>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</si>
  <si>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</si>
  <si>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</si>
  <si>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</si>
  <si>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</si>
  <si>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</si>
  <si>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</si>
  <si>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</si>
  <si>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</si>
  <si>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</si>
  <si>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</si>
  <si>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</si>
  <si>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</si>
  <si>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</si>
  <si>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</si>
  <si>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</si>
  <si>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</si>
  <si>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</si>
  <si>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</si>
  <si>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</si>
  <si>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</si>
  <si>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</si>
  <si>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</si>
  <si>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</si>
  <si>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</si>
  <si>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</si>
  <si>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</si>
  <si>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</si>
  <si>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</si>
  <si>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</si>
  <si>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</si>
  <si>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</si>
  <si>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</si>
  <si>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</si>
  <si>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</si>
  <si>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</si>
  <si>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</si>
  <si>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</si>
  <si>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</si>
  <si>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</si>
  <si>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</si>
  <si>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</si>
  <si>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</si>
  <si>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</si>
  <si>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</si>
  <si>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</si>
  <si>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</si>
  <si>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</si>
  <si>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</si>
  <si>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</si>
  <si>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</si>
  <si>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</si>
  <si>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</si>
  <si>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</si>
  <si>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</si>
  <si>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</si>
  <si>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</si>
  <si>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</si>
  <si>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</si>
  <si>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</si>
  <si>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</si>
  <si>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</si>
  <si>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</si>
  <si>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</si>
  <si>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</si>
  <si>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</si>
  <si>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</si>
  <si>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</si>
  <si>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</si>
  <si>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</si>
  <si>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</si>
  <si>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</si>
  <si>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</si>
  <si>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</si>
  <si>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</si>
  <si>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</si>
  <si>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</si>
  <si>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</si>
  <si>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</si>
  <si>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</si>
  <si>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</si>
  <si>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</si>
  <si>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</si>
  <si>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</si>
  <si>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</si>
  <si>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</si>
  <si>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</si>
  <si>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</si>
  <si>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</si>
  <si>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</si>
  <si>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</si>
  <si>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</si>
  <si>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</si>
  <si>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</si>
  <si>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</si>
  <si>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</si>
  <si>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</si>
  <si>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</si>
  <si>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</si>
  <si>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</si>
  <si>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</si>
  <si>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</si>
  <si>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</si>
  <si>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</si>
  <si>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</si>
  <si>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</si>
  <si>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</si>
  <si>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</si>
  <si>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</si>
  <si>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</si>
  <si>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</si>
  <si>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</si>
  <si>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</si>
  <si>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</si>
  <si>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</si>
  <si>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</si>
  <si>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</si>
  <si>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</si>
  <si>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</si>
  <si>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</si>
  <si>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</si>
  <si>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</si>
  <si>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</si>
  <si>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</si>
  <si>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</si>
  <si>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</si>
  <si>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</si>
  <si>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</si>
  <si>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</si>
  <si>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</si>
  <si>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</si>
  <si>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</si>
  <si>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</si>
  <si>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</si>
  <si>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</si>
  <si>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</si>
  <si>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</si>
  <si>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</si>
  <si>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</si>
  <si>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</si>
  <si>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</si>
  <si>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</si>
  <si>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</si>
  <si>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</si>
  <si>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</si>
  <si>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</si>
  <si>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</si>
  <si>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</si>
  <si>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</si>
  <si>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</si>
  <si>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</si>
  <si>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</si>
  <si>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</si>
  <si>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</si>
  <si>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</si>
  <si>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</si>
  <si>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</si>
  <si>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</si>
  <si>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</si>
  <si>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</si>
  <si>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</si>
  <si>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</si>
  <si>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</si>
  <si>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</si>
  <si>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</si>
  <si>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</si>
  <si>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</si>
  <si>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</si>
  <si>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</si>
  <si>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</si>
  <si>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</si>
  <si>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</si>
  <si>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</si>
  <si>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</si>
  <si>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</si>
  <si>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</si>
  <si>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</si>
  <si>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</si>
  <si>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</si>
  <si>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</si>
  <si>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</si>
  <si>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</si>
  <si>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</si>
  <si>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</si>
  <si>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</si>
  <si>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</si>
  <si>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</si>
  <si>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</si>
  <si>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</si>
  <si>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</si>
  <si>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</si>
  <si>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</si>
  <si>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</si>
  <si>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</si>
  <si>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</si>
  <si>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</si>
  <si>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</si>
  <si>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</si>
  <si>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</si>
  <si>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</si>
  <si>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</si>
  <si>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</si>
  <si>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</si>
  <si>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</si>
  <si>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</si>
  <si>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</si>
  <si>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</si>
  <si>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</si>
  <si>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</si>
  <si>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</si>
  <si>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</si>
  <si>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</si>
  <si>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</si>
  <si>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</si>
  <si>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</si>
  <si>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</si>
  <si>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</si>
  <si>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</si>
  <si>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</si>
  <si>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</si>
  <si>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</si>
  <si>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</si>
  <si>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</si>
  <si>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</si>
  <si>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</si>
  <si>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</si>
  <si>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</si>
  <si>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</si>
  <si>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</si>
  <si>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</si>
  <si>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</si>
  <si>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</si>
  <si>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</si>
  <si>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</si>
  <si>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</si>
  <si>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</si>
  <si>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</si>
  <si>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</si>
  <si>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</si>
  <si>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</si>
  <si>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</si>
  <si>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</si>
  <si>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</si>
  <si>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</si>
  <si>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</si>
  <si>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</si>
  <si>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</si>
  <si>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</si>
  <si>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</si>
  <si>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</si>
  <si>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</si>
  <si>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</si>
  <si>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</si>
  <si>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</si>
  <si>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</si>
  <si>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</si>
  <si>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</si>
  <si>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</si>
  <si>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</si>
  <si>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</si>
  <si>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</si>
  <si>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</si>
  <si>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</si>
  <si>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</si>
  <si>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</si>
  <si>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</si>
  <si>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</si>
  <si>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</si>
  <si>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</si>
  <si>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</si>
  <si>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</si>
  <si>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</si>
  <si>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</si>
  <si>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</si>
  <si>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</si>
  <si>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</si>
  <si>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</si>
  <si>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</si>
  <si>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</si>
  <si>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</si>
  <si>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</si>
  <si>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</si>
  <si>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</si>
  <si>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</si>
  <si>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</si>
  <si>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</si>
  <si>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</si>
  <si>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</si>
  <si>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</si>
  <si>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</si>
  <si>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</si>
  <si>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</si>
  <si>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</si>
  <si>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</si>
  <si>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</si>
  <si>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</si>
  <si>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</si>
  <si>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</si>
  <si>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</si>
  <si>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</si>
  <si>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</si>
  <si>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</si>
  <si>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</si>
  <si>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</si>
  <si>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</si>
  <si>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</si>
  <si>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</si>
  <si>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</si>
  <si>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</si>
  <si>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</si>
  <si>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</si>
  <si>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</si>
  <si>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</si>
  <si>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</si>
  <si>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</si>
  <si>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</si>
  <si>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</si>
  <si>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</si>
  <si>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</si>
  <si>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</si>
  <si>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</si>
  <si>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</si>
  <si>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</si>
  <si>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</si>
  <si>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</si>
  <si>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</si>
  <si>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</si>
  <si>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</si>
  <si>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</si>
  <si>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</si>
  <si>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</si>
  <si>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</si>
  <si>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</si>
  <si>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</si>
  <si>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</si>
  <si>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</si>
  <si>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</si>
  <si>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</si>
  <si>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</si>
  <si>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</si>
  <si>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</si>
  <si>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</si>
  <si>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</si>
  <si>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</si>
  <si>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</si>
  <si>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</si>
  <si>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</si>
  <si>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</si>
  <si>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</si>
  <si>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</si>
  <si>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</si>
  <si>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</si>
  <si>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</si>
  <si>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</si>
  <si>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</si>
  <si>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</si>
  <si>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</si>
  <si>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</si>
  <si>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</si>
  <si>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</si>
  <si>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</si>
  <si>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</si>
  <si>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</si>
  <si>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</si>
  <si>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</si>
  <si>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</si>
  <si>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</si>
  <si>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</si>
  <si>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</si>
  <si>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</si>
  <si>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</si>
  <si>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</si>
  <si>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</si>
  <si>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</si>
  <si>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</si>
  <si>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</si>
  <si>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</si>
  <si>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</si>
  <si>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</si>
  <si>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</si>
  <si>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</si>
  <si>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</si>
  <si>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</si>
  <si>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</si>
  <si>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</si>
  <si>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</si>
  <si>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</si>
  <si>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</si>
  <si>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</si>
  <si>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</si>
  <si>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</si>
  <si>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</si>
  <si>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</si>
  <si>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</si>
  <si>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</si>
  <si>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</si>
  <si>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</si>
  <si>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</si>
  <si>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</si>
  <si>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</si>
  <si>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</si>
  <si>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</si>
  <si>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</si>
  <si>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</si>
  <si>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</si>
  <si>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</si>
  <si>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</si>
  <si>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</si>
  <si>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</si>
  <si>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</si>
  <si>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</si>
  <si>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</si>
  <si>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</si>
  <si>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</si>
  <si>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</si>
  <si>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</si>
  <si>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</si>
  <si>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</si>
  <si>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</si>
  <si>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</si>
  <si>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</si>
  <si>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</si>
  <si>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</si>
  <si>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</si>
  <si>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</si>
  <si>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</si>
  <si>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</si>
  <si>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</si>
  <si>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</si>
  <si>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</si>
  <si>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</si>
  <si>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</si>
  <si>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</si>
  <si>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</si>
  <si>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</si>
  <si>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</si>
  <si>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</si>
  <si>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</si>
  <si>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</si>
  <si>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</si>
  <si>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</si>
  <si>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</si>
  <si>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</si>
  <si>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</si>
  <si>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</si>
  <si>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</si>
  <si>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</si>
  <si>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</si>
  <si>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</si>
  <si>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</si>
  <si>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</si>
  <si>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</si>
  <si>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</si>
  <si>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</si>
  <si>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</si>
  <si>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</si>
  <si>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</si>
  <si>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</si>
  <si>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</si>
  <si>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</si>
  <si>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</si>
  <si>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</si>
  <si>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</si>
  <si>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</si>
  <si>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</si>
  <si>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</si>
  <si>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</si>
  <si>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</si>
  <si>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</si>
  <si>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</si>
  <si>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</si>
  <si>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</si>
  <si>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</si>
  <si>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</si>
  <si>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</si>
  <si>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</si>
  <si>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</si>
  <si>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</si>
  <si>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</si>
  <si>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</si>
  <si>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</si>
  <si>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</si>
  <si>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</si>
  <si>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</si>
  <si>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</si>
  <si>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</si>
  <si>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</si>
  <si>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</si>
  <si>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</si>
  <si>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</si>
  <si>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</si>
  <si>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</si>
  <si>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</si>
  <si>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</si>
  <si>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</si>
  <si>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</si>
  <si>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</si>
  <si>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</si>
  <si>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</si>
  <si>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</si>
  <si>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</si>
  <si>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</si>
  <si>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</si>
  <si>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</si>
  <si>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</si>
  <si>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</si>
  <si>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</si>
  <si>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</si>
  <si>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</si>
  <si>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</si>
  <si>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</si>
  <si>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</si>
  <si>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</si>
  <si>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</si>
  <si>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</si>
  <si>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</si>
  <si>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</si>
  <si>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</si>
  <si>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</si>
  <si>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</si>
  <si>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</si>
  <si>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</si>
  <si>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</si>
  <si>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</si>
  <si>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</si>
  <si>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</si>
  <si>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</si>
  <si>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</si>
  <si>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</si>
  <si>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</si>
  <si>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</si>
  <si>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</si>
  <si>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</si>
  <si>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</si>
  <si>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</si>
  <si>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</si>
  <si>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</si>
  <si>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</si>
  <si>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</si>
  <si>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</si>
  <si>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</si>
  <si>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</si>
  <si>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</si>
  <si>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</si>
  <si>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</si>
  <si>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</si>
  <si>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</si>
  <si>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</si>
  <si>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</si>
  <si>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</si>
  <si>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</si>
  <si>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</si>
  <si>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</si>
  <si>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</si>
  <si>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</si>
  <si>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</si>
  <si>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</si>
  <si>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</si>
  <si>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</si>
  <si>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</si>
  <si>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</si>
  <si>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</si>
  <si>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</si>
  <si>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</si>
  <si>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</si>
  <si>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</si>
  <si>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</si>
  <si>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</si>
  <si>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</si>
  <si>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</si>
  <si>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</si>
  <si>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</si>
  <si>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</si>
  <si>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</si>
  <si>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</si>
  <si>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</si>
  <si>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</si>
  <si>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</si>
  <si>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</si>
  <si>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</si>
  <si>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</si>
  <si>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</si>
  <si>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</si>
  <si>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</si>
  <si>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</si>
  <si>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</si>
  <si>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</si>
  <si>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</si>
  <si>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</si>
  <si>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</si>
  <si>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</si>
  <si>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</si>
  <si>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</si>
  <si>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</si>
  <si>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</si>
  <si>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</si>
  <si>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</si>
  <si>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</si>
  <si>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</si>
  <si>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</si>
  <si>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</si>
  <si>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</si>
  <si>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</si>
  <si>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</si>
  <si>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</si>
  <si>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</si>
  <si>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</si>
  <si>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</si>
  <si>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</si>
  <si>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</si>
  <si>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</si>
  <si>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</si>
  <si>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</si>
  <si>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</si>
  <si>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</si>
  <si>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</si>
  <si>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</si>
  <si>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</si>
  <si>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</si>
  <si>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</si>
  <si>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</si>
  <si>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</si>
  <si>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</si>
  <si>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</si>
  <si>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</si>
  <si>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</si>
  <si>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</si>
  <si>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</si>
  <si>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</si>
  <si>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</si>
  <si>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</si>
  <si>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</si>
  <si>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</si>
  <si>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</si>
  <si>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</si>
  <si>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</si>
  <si>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</si>
  <si>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</si>
  <si>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</si>
  <si>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</si>
  <si>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</si>
  <si>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</si>
  <si>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</si>
  <si>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</si>
  <si>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</si>
  <si>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</si>
  <si>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</si>
  <si>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</si>
  <si>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</si>
  <si>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</si>
  <si>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</si>
  <si>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</si>
  <si>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</si>
  <si>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</si>
  <si>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</si>
  <si>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</si>
  <si>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</si>
  <si>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</si>
  <si>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</si>
  <si>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</si>
  <si>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</si>
  <si>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</si>
  <si>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</si>
  <si>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</si>
  <si>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</si>
  <si>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</si>
  <si>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</si>
  <si>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</si>
  <si>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</si>
  <si>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</si>
  <si>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</si>
  <si>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</si>
  <si>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</si>
  <si>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</si>
  <si>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</si>
  <si>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</si>
  <si>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</si>
  <si>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</si>
  <si>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</si>
  <si>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</si>
  <si>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</si>
  <si>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</si>
  <si>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</si>
  <si>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</si>
  <si>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</si>
  <si>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</si>
  <si>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</si>
  <si>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</si>
  <si>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</si>
  <si>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</si>
  <si>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</si>
  <si>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</si>
  <si>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</si>
  <si>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</si>
  <si>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</si>
  <si>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</si>
  <si>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</si>
  <si>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</si>
  <si>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</si>
  <si>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</si>
  <si>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</si>
  <si>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</si>
  <si>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</si>
  <si>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</si>
  <si>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</si>
  <si>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</si>
  <si>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</si>
  <si>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</si>
  <si>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</si>
  <si>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</si>
  <si>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</si>
  <si>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</si>
  <si>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</si>
  <si>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</si>
  <si>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</si>
  <si>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</si>
  <si>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</si>
  <si>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</si>
  <si>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</si>
  <si>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</si>
  <si>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</si>
  <si>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</si>
  <si>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</si>
  <si>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</si>
  <si>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</si>
  <si>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</si>
  <si>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</si>
  <si>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</si>
  <si>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</si>
  <si>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</si>
  <si>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</si>
  <si>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</si>
  <si>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</si>
  <si>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</si>
  <si>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</si>
  <si>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</si>
  <si>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</si>
  <si>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</si>
  <si>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</si>
  <si>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</si>
  <si>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</si>
  <si>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</si>
  <si>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</si>
  <si>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</si>
  <si>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</si>
  <si>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</si>
  <si>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</si>
  <si>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</si>
  <si>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</si>
  <si>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</si>
  <si>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</si>
  <si>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</si>
  <si>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</si>
  <si>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</si>
  <si>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</si>
  <si>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</si>
  <si>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</si>
  <si>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</si>
  <si>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</si>
  <si>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</si>
  <si>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</si>
  <si>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</si>
  <si>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</si>
  <si>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</si>
  <si>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</si>
  <si>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</si>
  <si>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</si>
  <si>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</si>
  <si>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</si>
  <si>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</si>
  <si>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</si>
  <si>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</si>
  <si>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</si>
  <si>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</si>
  <si>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</si>
  <si>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</si>
  <si>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</si>
  <si>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</si>
  <si>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</si>
  <si>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</si>
  <si>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</si>
  <si>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</si>
  <si>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</si>
  <si>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</si>
  <si>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</si>
  <si>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</si>
  <si>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</si>
  <si>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</si>
  <si>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</si>
  <si>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</si>
  <si>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</si>
  <si>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</si>
  <si>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</si>
  <si>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</si>
  <si>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</si>
  <si>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</si>
  <si>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</si>
  <si>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</si>
  <si>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</si>
  <si>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</si>
  <si>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</si>
  <si>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</si>
  <si>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</si>
  <si>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</si>
  <si>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</si>
  <si>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</si>
  <si>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</si>
  <si>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</si>
  <si>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</si>
  <si>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</si>
  <si>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</si>
  <si>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</si>
  <si>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</si>
  <si>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</si>
  <si>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</si>
  <si>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</si>
  <si>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</si>
  <si>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</si>
  <si>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</si>
  <si>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</si>
  <si>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</si>
  <si>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</si>
  <si>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</si>
  <si>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</si>
  <si>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</si>
  <si>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</si>
  <si>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</si>
  <si>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</si>
  <si>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</si>
  <si>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</si>
  <si>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</si>
  <si>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</si>
  <si>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</si>
  <si>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</si>
  <si>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</si>
  <si>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</si>
  <si>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</si>
  <si>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</si>
  <si>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</si>
  <si>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</si>
  <si>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</si>
  <si>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</si>
  <si>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</si>
  <si>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</si>
  <si>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</si>
  <si>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</si>
  <si>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</si>
  <si>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</si>
  <si>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</si>
  <si>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</si>
  <si>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</si>
  <si>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</si>
  <si>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</si>
  <si>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</si>
  <si>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</si>
  <si>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</si>
  <si>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</si>
  <si>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</si>
  <si>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</si>
  <si>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</si>
  <si>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</si>
  <si>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</si>
  <si>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</si>
  <si>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</si>
  <si>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</si>
  <si>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</si>
  <si>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</si>
  <si>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</si>
  <si>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</si>
  <si>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</si>
  <si>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</si>
  <si>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</si>
  <si>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</si>
  <si>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</si>
  <si>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</si>
  <si>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</si>
  <si>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</si>
  <si>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</si>
  <si>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</si>
  <si>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</si>
  <si>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</si>
  <si>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</si>
  <si>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</si>
  <si>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</si>
  <si>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</si>
  <si>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</si>
  <si>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</si>
  <si>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</si>
  <si>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</si>
  <si>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</si>
  <si>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</si>
  <si>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</si>
  <si>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</si>
  <si>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</si>
  <si>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</si>
  <si>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</si>
  <si>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</si>
  <si>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</si>
  <si>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</si>
  <si>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</si>
  <si>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</si>
  <si>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</si>
  <si>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</si>
  <si>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</si>
  <si>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</si>
  <si>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</si>
  <si>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</si>
  <si>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</si>
  <si>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</si>
  <si>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</si>
  <si>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</si>
  <si>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</si>
  <si>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</si>
  <si>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</si>
  <si>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</si>
  <si>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</si>
  <si>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</si>
  <si>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</si>
  <si>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</si>
  <si>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</si>
  <si>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</si>
  <si>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</si>
  <si>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</si>
  <si>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</si>
  <si>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</si>
  <si>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</si>
  <si>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</si>
  <si>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</si>
  <si>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</si>
  <si>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</si>
  <si>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</si>
  <si>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</si>
  <si>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</si>
  <si>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</si>
  <si>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</si>
  <si>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</si>
  <si>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</si>
  <si>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</si>
  <si>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</si>
  <si>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</si>
  <si>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</si>
  <si>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</si>
  <si>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</si>
  <si>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</si>
  <si>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</si>
  <si>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</si>
  <si>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</si>
  <si>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</si>
  <si>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</si>
  <si>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</si>
  <si>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</si>
  <si>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</si>
  <si>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</si>
  <si>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</si>
  <si>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</si>
  <si>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</si>
  <si>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</si>
  <si>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</si>
  <si>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</si>
  <si>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</si>
  <si>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</si>
  <si>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</si>
  <si>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</si>
  <si>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</si>
  <si>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</si>
  <si>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</si>
  <si>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</si>
  <si>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</si>
  <si>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</si>
  <si>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</si>
  <si>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</si>
  <si>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</si>
  <si>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</si>
  <si>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</si>
  <si>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</si>
  <si>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</si>
  <si>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</si>
  <si>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</si>
  <si>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</si>
  <si>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</si>
  <si>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</si>
  <si>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</si>
  <si>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</si>
  <si>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</si>
  <si>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</si>
  <si>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</si>
  <si>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</si>
  <si>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</si>
  <si>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</si>
  <si>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</si>
  <si>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</si>
  <si>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</si>
  <si>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</si>
  <si>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</si>
  <si>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</si>
  <si>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</si>
  <si>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</si>
  <si>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</si>
  <si>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</si>
  <si>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</si>
  <si>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</si>
  <si>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</si>
  <si>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</si>
  <si>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</si>
  <si>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</si>
  <si>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</si>
  <si>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</si>
  <si>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</si>
  <si>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</si>
  <si>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</si>
  <si>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</si>
  <si>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</si>
  <si>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</si>
  <si>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</si>
  <si>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</si>
  <si>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</si>
  <si>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</si>
  <si>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</si>
  <si>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</si>
  <si>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</si>
  <si>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</si>
  <si>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</si>
  <si>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</si>
  <si>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</si>
  <si>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</si>
  <si>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</si>
  <si>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</si>
  <si>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</si>
  <si>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</si>
  <si>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</si>
  <si>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</si>
  <si>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</si>
  <si>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</si>
  <si>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</si>
  <si>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</si>
  <si>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</si>
  <si>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</si>
  <si>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</si>
  <si>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</si>
  <si>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</si>
  <si>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</si>
  <si>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</si>
  <si>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</si>
  <si>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</si>
  <si>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</si>
  <si>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</si>
  <si>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</si>
  <si>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</si>
  <si>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</si>
  <si>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</si>
  <si>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</si>
  <si>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</si>
  <si>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</si>
  <si>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</si>
  <si>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</si>
  <si>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</si>
  <si>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</si>
  <si>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</si>
  <si>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</si>
  <si>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</si>
  <si>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</si>
  <si>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</si>
  <si>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</si>
  <si>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</si>
  <si>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</si>
  <si>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</si>
  <si>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</si>
  <si>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</si>
  <si>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</si>
  <si>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</si>
  <si>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</si>
  <si>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</si>
  <si>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</si>
  <si>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</si>
  <si>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</si>
  <si>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</si>
  <si>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</si>
  <si>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</si>
  <si>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</si>
  <si>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</si>
  <si>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</si>
  <si>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</si>
  <si>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</si>
  <si>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</si>
  <si>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</si>
  <si>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</si>
  <si>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</si>
  <si>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</si>
  <si>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</si>
  <si>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</si>
  <si>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</si>
  <si>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</si>
  <si>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</si>
  <si>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</si>
  <si>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</si>
  <si>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</si>
  <si>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</si>
  <si>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</si>
  <si>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</si>
  <si>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</si>
  <si>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</si>
  <si>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</si>
  <si>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</si>
  <si>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</si>
  <si>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</si>
  <si>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</si>
  <si>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</si>
  <si>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</si>
  <si>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</si>
  <si>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</si>
  <si>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</si>
  <si>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</si>
  <si>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</si>
  <si>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</si>
  <si>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</si>
  <si>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</si>
  <si>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</si>
  <si>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</si>
  <si>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</si>
  <si>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</si>
  <si>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</si>
  <si>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</si>
  <si>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</si>
  <si>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</si>
  <si>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</si>
  <si>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</si>
  <si>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</si>
  <si>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</si>
  <si>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</si>
  <si>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</si>
  <si>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</si>
  <si>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</si>
  <si>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</si>
  <si>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</si>
  <si>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</si>
  <si>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</si>
  <si>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</si>
  <si>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</si>
  <si>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</si>
  <si>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</si>
  <si>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</si>
  <si>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</si>
  <si>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</si>
  <si>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</si>
  <si>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</si>
  <si>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</si>
  <si>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</si>
  <si>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</si>
  <si>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</si>
  <si>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</si>
  <si>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</si>
  <si>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</si>
  <si>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</si>
  <si>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</si>
  <si>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</si>
  <si>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</si>
  <si>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</si>
  <si>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</si>
  <si>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</si>
  <si>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</si>
  <si>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</si>
  <si>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</si>
  <si>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</si>
  <si>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</si>
  <si>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</si>
  <si>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</si>
  <si>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</si>
  <si>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</si>
  <si>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</si>
  <si>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</si>
  <si>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</si>
  <si>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</si>
  <si>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</si>
  <si>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</si>
  <si>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</si>
  <si>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</si>
  <si>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</si>
  <si>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</si>
  <si>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</si>
  <si>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</si>
  <si>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</si>
  <si>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</si>
  <si>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</si>
  <si>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</si>
  <si>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</si>
  <si>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</si>
  <si>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</si>
  <si>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</si>
  <si>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</si>
  <si>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</si>
  <si>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</si>
  <si>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</si>
  <si>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</si>
  <si>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</si>
  <si>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</si>
  <si>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</si>
  <si>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</si>
  <si>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</si>
  <si>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</si>
  <si>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</si>
  <si>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</si>
  <si>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</si>
  <si>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</si>
  <si>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</si>
  <si>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</si>
  <si>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</si>
  <si>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</si>
  <si>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</si>
  <si>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</si>
  <si>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</si>
  <si>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</si>
  <si>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</si>
  <si>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</si>
  <si>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</si>
  <si>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</si>
  <si>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</si>
  <si>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</si>
  <si>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</si>
  <si>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</si>
  <si>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</si>
  <si>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</si>
  <si>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</si>
  <si>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</si>
  <si>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</si>
  <si>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</si>
  <si>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</si>
  <si>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</si>
  <si>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</si>
  <si>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</si>
  <si>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</si>
  <si>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</si>
  <si>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</si>
  <si>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</si>
  <si>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</si>
  <si>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</si>
  <si>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</si>
  <si>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</si>
  <si>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</si>
  <si>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</si>
  <si>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</si>
  <si>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</si>
  <si>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</si>
  <si>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</si>
  <si>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</si>
  <si>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</si>
  <si>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</si>
  <si>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</si>
  <si>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</si>
  <si>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</si>
  <si>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</si>
  <si>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</si>
  <si>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</si>
  <si>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</si>
  <si>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</si>
  <si>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</si>
  <si>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</si>
  <si>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</si>
  <si>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</si>
  <si>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</si>
  <si>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</si>
  <si>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</si>
  <si>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</si>
  <si>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</si>
  <si>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</si>
  <si>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</si>
  <si>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</si>
  <si>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</si>
  <si>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</si>
  <si>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</si>
  <si>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</si>
  <si>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</si>
  <si>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</si>
  <si>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</si>
  <si>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</si>
  <si>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</si>
  <si>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</si>
  <si>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</si>
  <si>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</si>
  <si>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</si>
  <si>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</si>
  <si>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</si>
  <si>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</si>
  <si>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</si>
  <si>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</si>
  <si>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</si>
  <si>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</si>
  <si>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</si>
  <si>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</si>
  <si>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</si>
  <si>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</si>
  <si>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</si>
  <si>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</si>
  <si>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</si>
  <si>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</si>
  <si>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</si>
  <si>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</si>
  <si>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</si>
  <si>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</si>
  <si>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</si>
  <si>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</si>
  <si>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</si>
  <si>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</si>
  <si>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</si>
  <si>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</si>
  <si>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</si>
  <si>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</si>
  <si>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</si>
  <si>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</si>
  <si>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</si>
  <si>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</si>
  <si>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</si>
  <si>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</si>
  <si>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</si>
  <si>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</si>
  <si>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</si>
  <si>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</si>
  <si>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</si>
  <si>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</si>
  <si>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</si>
  <si>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</si>
  <si>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</si>
  <si>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</si>
  <si>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</si>
  <si>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</si>
  <si>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</si>
  <si>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</si>
  <si>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</si>
  <si>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</si>
  <si>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</si>
  <si>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</si>
  <si>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</si>
  <si>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</si>
  <si>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</si>
  <si>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</si>
  <si>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</si>
  <si>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</si>
  <si>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</si>
  <si>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</si>
  <si>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</si>
  <si>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</si>
  <si>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</si>
  <si>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</si>
  <si>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</si>
  <si>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</si>
  <si>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</si>
  <si>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</si>
  <si>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</si>
  <si>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</si>
  <si>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</si>
  <si>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</si>
  <si>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</si>
  <si>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</si>
  <si>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</si>
  <si>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</si>
  <si>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</si>
  <si>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</si>
  <si>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</si>
  <si>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</si>
  <si>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</si>
  <si>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</si>
  <si>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</si>
  <si>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</si>
  <si>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</si>
  <si>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</si>
  <si>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</si>
  <si>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</si>
  <si>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</si>
  <si>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</si>
  <si>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</si>
  <si>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</si>
  <si>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</si>
  <si>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</si>
  <si>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</si>
  <si>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</si>
  <si>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</si>
  <si>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</si>
  <si>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</si>
  <si>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</si>
  <si>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</si>
  <si>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</si>
  <si>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</si>
  <si>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</si>
  <si>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</si>
  <si>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</si>
  <si>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</si>
  <si>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</si>
  <si>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</si>
  <si>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</si>
  <si>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</si>
  <si>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</si>
  <si>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</si>
  <si>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</si>
  <si>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</si>
  <si>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</si>
  <si>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</si>
  <si>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</si>
  <si>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</si>
  <si>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</si>
  <si>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</si>
  <si>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</si>
  <si>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</si>
  <si>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</si>
  <si>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</si>
  <si>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</si>
  <si>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</si>
  <si>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</si>
  <si>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</si>
  <si>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</si>
  <si>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</si>
  <si>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</si>
  <si>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</si>
  <si>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</si>
  <si>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</si>
  <si>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</si>
  <si>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</si>
  <si>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</si>
  <si>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</si>
  <si>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</si>
  <si>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</si>
  <si>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</si>
  <si>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</si>
  <si>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</si>
  <si>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</si>
  <si>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</si>
  <si>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</si>
  <si>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</si>
  <si>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</si>
  <si>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</si>
  <si>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</si>
  <si>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</si>
  <si>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</si>
  <si>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</si>
  <si>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</si>
  <si>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</si>
  <si>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</si>
  <si>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</si>
  <si>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</si>
  <si>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</si>
  <si>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</si>
  <si>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</si>
  <si>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</si>
  <si>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</si>
  <si>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</si>
  <si>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</si>
  <si>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</si>
  <si>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</si>
  <si>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</si>
  <si>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</si>
  <si>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</si>
  <si>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</si>
  <si>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</si>
  <si>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</si>
  <si>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</si>
  <si>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</si>
  <si>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</si>
  <si>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</si>
  <si>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</si>
  <si>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</si>
  <si>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</si>
  <si>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</si>
  <si>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</si>
  <si>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</si>
  <si>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</si>
  <si>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</si>
  <si>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</si>
  <si>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</si>
  <si>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</si>
  <si>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</si>
  <si>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</si>
  <si>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</si>
  <si>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</si>
  <si>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</si>
  <si>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</si>
  <si>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</si>
  <si>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</si>
  <si>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</si>
  <si>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</si>
  <si>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</si>
  <si>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</si>
  <si>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</si>
  <si>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</si>
  <si>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</si>
  <si>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</si>
  <si>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</si>
  <si>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</si>
  <si>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</si>
  <si>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</si>
  <si>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</si>
  <si>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</si>
  <si>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</si>
  <si>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</si>
  <si>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</si>
  <si>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</si>
  <si>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</si>
  <si>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</si>
  <si>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</si>
  <si>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</si>
  <si>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</si>
  <si>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</si>
  <si>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</si>
  <si>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</si>
  <si>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</si>
  <si>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</si>
  <si>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</si>
  <si>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</si>
  <si>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</si>
  <si>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</si>
  <si>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</si>
  <si>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</si>
  <si>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</si>
  <si>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</si>
  <si>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</si>
  <si>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</si>
  <si>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</si>
  <si>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</si>
  <si>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</si>
  <si>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</si>
  <si>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</si>
  <si>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</si>
  <si>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</si>
  <si>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</si>
  <si>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</si>
  <si>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</si>
  <si>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</si>
  <si>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</si>
  <si>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</si>
  <si>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</si>
  <si>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</si>
  <si>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</si>
  <si>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</si>
  <si>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</si>
  <si>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</si>
  <si>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</si>
  <si>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</si>
  <si>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</si>
  <si>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</si>
  <si>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</si>
  <si>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</si>
  <si>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</si>
  <si>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</si>
  <si>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</si>
  <si>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</si>
  <si>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</si>
  <si>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</si>
  <si>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</si>
  <si>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</si>
  <si>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</si>
  <si>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</si>
  <si>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</si>
  <si>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</si>
  <si>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</si>
  <si>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</si>
  <si>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</si>
  <si>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</si>
  <si>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</si>
  <si>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</si>
  <si>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</si>
  <si>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</si>
  <si>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</si>
  <si>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</si>
  <si>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</si>
  <si>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</si>
  <si>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</si>
  <si>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</si>
  <si>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</si>
  <si>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</si>
  <si>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</si>
  <si>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</si>
  <si>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</si>
  <si>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</si>
  <si>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</si>
  <si>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</si>
  <si>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</si>
  <si>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</si>
  <si>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</si>
  <si>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</si>
  <si>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</si>
  <si>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</si>
  <si>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</si>
  <si>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</si>
  <si>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</si>
  <si>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</si>
  <si>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</si>
  <si>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</si>
  <si>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</si>
  <si>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</si>
  <si>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</si>
  <si>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</si>
  <si>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</si>
  <si>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</si>
  <si>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</si>
  <si>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</si>
  <si>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</si>
  <si>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</si>
  <si>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</si>
  <si>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</si>
  <si>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</si>
  <si>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</si>
  <si>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</si>
  <si>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</si>
  <si>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</si>
  <si>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</si>
  <si>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</si>
  <si>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</si>
  <si>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</si>
  <si>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</si>
  <si>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</si>
  <si>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</si>
  <si>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</si>
  <si>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</si>
  <si>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</si>
  <si>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</si>
  <si>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</si>
  <si>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</si>
  <si>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</si>
  <si>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</si>
  <si>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</si>
  <si>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</si>
  <si>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</si>
  <si>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</si>
  <si>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</si>
  <si>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</si>
  <si>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</si>
  <si>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</si>
  <si>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</si>
  <si>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</si>
  <si>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</si>
  <si>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</si>
  <si>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</si>
  <si>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</si>
  <si>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</si>
  <si>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</si>
  <si>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</si>
  <si>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</si>
  <si>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</si>
  <si>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</si>
  <si>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</si>
  <si>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</si>
  <si>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</si>
  <si>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</si>
  <si>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</si>
  <si>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</si>
  <si>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</si>
  <si>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</si>
  <si>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</si>
  <si>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</si>
  <si>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</si>
  <si>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</si>
  <si>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</si>
  <si>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</si>
  <si>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</si>
  <si>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</si>
  <si>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</si>
  <si>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</si>
  <si>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</si>
  <si>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</si>
  <si>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</si>
  <si>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</si>
  <si>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</si>
  <si>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</si>
  <si>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</si>
  <si>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</si>
  <si>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</si>
  <si>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</si>
  <si>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</si>
  <si>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</si>
  <si>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</si>
  <si>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</si>
  <si>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</si>
  <si>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</si>
  <si>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</si>
  <si>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</si>
  <si>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</si>
  <si>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</si>
  <si>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</si>
  <si>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</si>
  <si>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</si>
  <si>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</si>
  <si>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</si>
  <si>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</si>
  <si>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</si>
  <si>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</si>
  <si>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</si>
  <si>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</si>
  <si>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</si>
  <si>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</si>
  <si>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</si>
  <si>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</si>
  <si>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</si>
  <si>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</si>
  <si>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</si>
  <si>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</si>
  <si>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</si>
  <si>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</si>
  <si>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</si>
  <si>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</si>
  <si>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</si>
  <si>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</si>
  <si>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</si>
  <si>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</si>
  <si>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</si>
  <si>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</si>
  <si>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</si>
  <si>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</si>
  <si>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</si>
  <si>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</si>
  <si>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</si>
  <si>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</si>
  <si>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</si>
  <si>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</si>
  <si>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</si>
  <si>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</si>
  <si>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</si>
  <si>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</si>
  <si>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</si>
  <si>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</si>
  <si>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</si>
  <si>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</si>
  <si>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</si>
  <si>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</si>
  <si>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</si>
  <si>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</si>
  <si>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</si>
  <si>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</si>
  <si>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</si>
  <si>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</si>
  <si>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</si>
  <si>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</si>
  <si>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</si>
  <si>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</si>
  <si>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</si>
  <si>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</si>
  <si>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</si>
  <si>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</si>
  <si>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</si>
  <si>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</si>
  <si>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</si>
  <si>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</si>
  <si>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</si>
  <si>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</si>
  <si>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</si>
  <si>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</si>
  <si>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</si>
  <si>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</si>
  <si>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</si>
  <si>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</si>
  <si>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</si>
  <si>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</si>
  <si>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</si>
  <si>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</si>
  <si>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</si>
  <si>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</si>
  <si>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</si>
  <si>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</si>
  <si>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</si>
  <si>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</si>
  <si>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</si>
  <si>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</si>
  <si>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</si>
  <si>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</si>
  <si>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</si>
  <si>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</si>
  <si>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</si>
  <si>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</si>
  <si>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</si>
  <si>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</si>
  <si>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</si>
  <si>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</si>
  <si>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</si>
  <si>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</si>
  <si>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</si>
  <si>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</si>
  <si>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</si>
  <si>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</si>
  <si>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</si>
  <si>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</si>
  <si>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</si>
  <si>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</si>
  <si>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</si>
  <si>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</si>
  <si>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</si>
  <si>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</si>
  <si>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</si>
  <si>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</si>
  <si>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</si>
  <si>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</si>
  <si>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</si>
  <si>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</si>
  <si>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</si>
  <si>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</si>
  <si>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</si>
  <si>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</si>
  <si>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</si>
  <si>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</si>
  <si>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</si>
  <si>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</si>
  <si>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</si>
  <si>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</si>
  <si>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</si>
  <si>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</si>
  <si>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</si>
  <si>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</si>
  <si>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</si>
  <si>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</si>
  <si>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</si>
  <si>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</si>
  <si>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</si>
  <si>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</si>
  <si>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</si>
  <si>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</si>
  <si>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</si>
  <si>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</si>
  <si>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</si>
  <si>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</si>
  <si>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</si>
  <si>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</si>
  <si>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</si>
  <si>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</si>
  <si>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</si>
  <si>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</si>
  <si>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</si>
  <si>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</si>
  <si>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</si>
  <si>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</si>
  <si>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</si>
  <si>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</si>
  <si>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</si>
  <si>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</si>
  <si>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</si>
  <si>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</si>
  <si>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</si>
  <si>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</si>
  <si>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</si>
  <si>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</si>
  <si>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</si>
  <si>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</si>
  <si>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</si>
  <si>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</si>
  <si>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</si>
  <si>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</si>
  <si>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</si>
  <si>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</si>
  <si>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</si>
  <si>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</si>
  <si>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</si>
  <si>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</si>
  <si>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</si>
  <si>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</si>
  <si>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</si>
  <si>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</si>
  <si>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</si>
  <si>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</si>
  <si>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</si>
  <si>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</si>
  <si>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</si>
  <si>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</si>
  <si>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</si>
  <si>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</si>
  <si>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</si>
  <si>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</si>
  <si>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</si>
  <si>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</si>
  <si>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</si>
  <si>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</si>
  <si>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</si>
  <si>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</si>
  <si>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</si>
  <si>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</si>
  <si>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</si>
  <si>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</si>
  <si>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</si>
  <si>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</si>
  <si>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</si>
  <si>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</si>
  <si>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</si>
  <si>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</si>
  <si>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</si>
  <si>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</si>
  <si>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</si>
  <si>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</si>
  <si>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</si>
  <si>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</si>
  <si>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</si>
  <si>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</si>
  <si>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</si>
  <si>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</si>
  <si>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</si>
  <si>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</si>
  <si>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</si>
  <si>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</si>
  <si>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</si>
  <si>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</si>
  <si>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</si>
  <si>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</si>
  <si>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</si>
  <si>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</si>
  <si>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</si>
  <si>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</si>
  <si>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</si>
  <si>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</si>
  <si>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</si>
  <si>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</si>
  <si>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</si>
  <si>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</si>
  <si>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</si>
  <si>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</si>
  <si>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</si>
  <si>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</si>
  <si>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</si>
  <si>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</si>
  <si>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</si>
  <si>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</si>
  <si>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</si>
  <si>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</si>
  <si>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</si>
  <si>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</si>
  <si>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</si>
  <si>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</si>
  <si>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</si>
  <si>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</si>
  <si>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</si>
  <si>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</si>
  <si>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</si>
  <si>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</si>
  <si>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</si>
  <si>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</si>
  <si>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</si>
  <si>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</si>
  <si>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</si>
  <si>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</si>
  <si>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</si>
  <si>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</si>
  <si>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</si>
  <si>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</si>
  <si>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</si>
  <si>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</si>
  <si>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</si>
  <si>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</si>
  <si>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</si>
  <si>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</si>
  <si>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</si>
  <si>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</si>
  <si>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</si>
  <si>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</si>
  <si>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</si>
  <si>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</si>
  <si>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</si>
  <si>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</si>
  <si>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</si>
  <si>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</si>
  <si>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</si>
  <si>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</si>
  <si>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</si>
  <si>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</si>
  <si>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</si>
  <si>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</si>
  <si>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</si>
  <si>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</si>
  <si>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</si>
  <si>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</si>
  <si>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</si>
  <si>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</si>
  <si>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</si>
  <si>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</si>
  <si>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</si>
  <si>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</si>
  <si>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</si>
  <si>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</si>
  <si>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</si>
  <si>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</si>
  <si>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</si>
  <si>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</si>
  <si>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</si>
  <si>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</si>
  <si>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</si>
  <si>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</si>
  <si>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</si>
  <si>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</si>
  <si>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</si>
  <si>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</si>
  <si>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</si>
  <si>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</si>
  <si>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</si>
  <si>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</si>
  <si>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</si>
  <si>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</si>
  <si>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</si>
  <si>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</si>
  <si>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</si>
  <si>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</si>
  <si>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</si>
  <si>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</si>
  <si>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</si>
  <si>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</si>
  <si>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</si>
  <si>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</si>
  <si>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</si>
  <si>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</si>
  <si>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</si>
  <si>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</si>
  <si>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</si>
  <si>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</si>
  <si>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</si>
  <si>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</si>
  <si>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</si>
  <si>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</si>
  <si>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</si>
  <si>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</si>
  <si>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</si>
  <si>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</si>
  <si>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</si>
  <si>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</si>
  <si>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</si>
  <si>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</si>
  <si>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</si>
  <si>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</si>
  <si>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</si>
  <si>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</si>
  <si>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</si>
  <si>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</si>
  <si>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</si>
  <si>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</si>
  <si>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</si>
  <si>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</si>
  <si>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</si>
  <si>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</si>
  <si>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</si>
  <si>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</si>
  <si>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</si>
  <si>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</si>
  <si>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</si>
  <si>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</si>
  <si>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</si>
  <si>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</si>
  <si>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</si>
  <si>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</si>
  <si>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</si>
  <si>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</si>
  <si>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</si>
  <si>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</si>
  <si>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</si>
  <si>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</si>
  <si>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</si>
  <si>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</si>
  <si>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</si>
  <si>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</si>
  <si>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</si>
  <si>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</si>
  <si>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</si>
  <si>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</si>
  <si>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</si>
  <si>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</si>
  <si>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</si>
  <si>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</si>
  <si>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</si>
  <si>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</si>
  <si>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</si>
  <si>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</si>
  <si>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</si>
  <si>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</si>
  <si>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</si>
  <si>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</si>
  <si>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</si>
  <si>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</si>
  <si>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</si>
  <si>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</si>
  <si>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</si>
  <si>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</si>
  <si>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</si>
  <si>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</si>
  <si>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</si>
  <si>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</si>
  <si>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</si>
  <si>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</si>
  <si>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</si>
  <si>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</si>
  <si>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</si>
  <si>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</si>
  <si>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</si>
  <si>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</si>
  <si>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</si>
  <si>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</si>
  <si>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</si>
  <si>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</si>
  <si>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</si>
  <si>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</si>
  <si>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</si>
  <si>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</si>
  <si>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</si>
  <si>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</si>
  <si>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</si>
  <si>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</si>
  <si>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</si>
  <si>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</si>
  <si>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</si>
  <si>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</si>
  <si>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</si>
  <si>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</si>
  <si>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</si>
  <si>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</si>
  <si>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</si>
  <si>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</si>
  <si>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</si>
  <si>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</si>
  <si>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</si>
  <si>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</si>
  <si>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</si>
  <si>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</si>
  <si>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</si>
  <si>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</si>
  <si>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</si>
  <si>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</si>
  <si>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</si>
  <si>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</si>
  <si>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</si>
  <si>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</si>
  <si>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</si>
  <si>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</si>
  <si>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</si>
  <si>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</si>
  <si>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</si>
  <si>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</si>
  <si>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</si>
  <si>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</si>
  <si>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</si>
  <si>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</si>
  <si>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</si>
  <si>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</si>
  <si>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</si>
  <si>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</si>
  <si>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</si>
  <si>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</si>
  <si>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</si>
  <si>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</si>
  <si>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</si>
  <si>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</si>
  <si>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</si>
  <si>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</si>
  <si>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</si>
  <si>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</si>
  <si>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</si>
  <si>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</si>
  <si>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</si>
  <si>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</si>
  <si>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</si>
  <si>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</si>
  <si>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</si>
  <si>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</si>
  <si>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</si>
  <si>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</si>
  <si>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</si>
  <si>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</si>
  <si>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</si>
  <si>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</si>
  <si>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</si>
  <si>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</si>
  <si>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</si>
  <si>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</si>
  <si>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</si>
  <si>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</si>
  <si>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</si>
  <si>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</si>
  <si>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</si>
  <si>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</si>
  <si>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</si>
  <si>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</si>
  <si>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</si>
  <si>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</si>
  <si>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</si>
  <si>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</si>
  <si>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</si>
  <si>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</si>
  <si>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</si>
  <si>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</si>
  <si>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</si>
  <si>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</si>
  <si>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</si>
  <si>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</si>
  <si>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</si>
  <si>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</si>
  <si>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</si>
  <si>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</si>
  <si>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</si>
  <si>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</si>
  <si>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</si>
  <si>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</si>
  <si>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</si>
  <si>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</si>
  <si>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</si>
  <si>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</si>
  <si>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</si>
  <si>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</si>
  <si>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</si>
  <si>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</si>
  <si>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</si>
  <si>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</si>
  <si>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</si>
  <si>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</si>
  <si>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</si>
  <si>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</si>
  <si>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</si>
  <si>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</si>
  <si>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</si>
  <si>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</si>
  <si>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</si>
  <si>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</si>
  <si>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</si>
  <si>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</si>
  <si>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</si>
  <si>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</si>
  <si>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</si>
  <si>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</si>
  <si>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</si>
  <si>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</si>
  <si>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</si>
  <si>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</si>
  <si>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</si>
  <si>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</si>
  <si>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</si>
  <si>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</si>
  <si>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</si>
  <si>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</si>
  <si>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</si>
  <si>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</si>
  <si>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</si>
  <si>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</si>
  <si>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</si>
  <si>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</si>
  <si>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</si>
  <si>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</si>
  <si>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</si>
  <si>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</si>
  <si>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</si>
  <si>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</si>
  <si>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</si>
  <si>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</si>
  <si>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</si>
  <si>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</si>
  <si>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</si>
  <si>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</si>
  <si>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</si>
  <si>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</si>
  <si>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</si>
  <si>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</si>
  <si>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</si>
  <si>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</si>
  <si>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</si>
  <si>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</si>
  <si>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</si>
  <si>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</si>
  <si>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</si>
  <si>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</si>
  <si>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</si>
  <si>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</si>
  <si>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</si>
  <si>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</si>
  <si>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</si>
  <si>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</si>
  <si>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</si>
  <si>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</si>
  <si>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</si>
  <si>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</si>
  <si>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</si>
  <si>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</si>
  <si>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</si>
  <si>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</si>
  <si>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</si>
  <si>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</si>
  <si>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</si>
  <si>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</si>
  <si>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</si>
  <si>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</si>
  <si>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</si>
  <si>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</si>
  <si>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</si>
  <si>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</si>
  <si>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</si>
  <si>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</si>
  <si>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</si>
  <si>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</si>
  <si>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</si>
  <si>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</si>
  <si>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</si>
  <si>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</si>
  <si>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</si>
  <si>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</si>
  <si>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</si>
  <si>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</si>
  <si>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</si>
  <si>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</si>
  <si>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</si>
  <si>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</si>
  <si>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</si>
  <si>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</si>
  <si>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</si>
  <si>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</si>
  <si>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</si>
  <si>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</si>
  <si>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</si>
  <si>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</si>
  <si>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</si>
  <si>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</si>
  <si>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</si>
  <si>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</si>
  <si>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</si>
  <si>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</si>
  <si>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</si>
  <si>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</si>
  <si>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</si>
  <si>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</si>
  <si>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</si>
  <si>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</si>
  <si>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</si>
  <si>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</si>
  <si>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</si>
  <si>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</si>
  <si>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</si>
  <si>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</si>
  <si>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</si>
  <si>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</si>
  <si>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</si>
  <si>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</si>
  <si>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</si>
  <si>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</si>
  <si>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</si>
  <si>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</si>
  <si>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</si>
  <si>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</si>
  <si>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</si>
  <si>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</si>
  <si>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</si>
  <si>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</si>
  <si>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</si>
  <si>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</si>
  <si>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</si>
  <si>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</si>
  <si>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</si>
  <si>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</si>
  <si>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</si>
  <si>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</si>
  <si>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</si>
  <si>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</si>
  <si>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</si>
  <si>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</si>
  <si>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</si>
  <si>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</si>
  <si>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</si>
  <si>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</si>
  <si>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</si>
  <si>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</si>
  <si>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</si>
  <si>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</si>
  <si>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</si>
  <si>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</si>
  <si>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</si>
  <si>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</si>
  <si>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</si>
  <si>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</si>
  <si>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</si>
  <si>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</si>
  <si>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</si>
  <si>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</si>
  <si>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</si>
  <si>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</si>
  <si>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</si>
  <si>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</si>
  <si>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</si>
  <si>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</si>
  <si>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</si>
  <si>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</si>
  <si>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</si>
  <si>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</si>
  <si>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</si>
  <si>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</si>
  <si>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</si>
  <si>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</si>
  <si>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</si>
  <si>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</si>
  <si>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</si>
  <si>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</si>
  <si>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</si>
  <si>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</si>
  <si>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</si>
  <si>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</si>
  <si>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</si>
  <si>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</si>
  <si>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</si>
  <si>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</si>
  <si>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</si>
  <si>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</si>
  <si>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</si>
  <si>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</si>
  <si>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</si>
  <si>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</si>
  <si>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</si>
  <si>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</si>
  <si>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</si>
  <si>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</si>
  <si>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</si>
  <si>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</si>
  <si>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</si>
  <si>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</si>
  <si>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</si>
  <si>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</si>
  <si>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</si>
  <si>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</si>
  <si>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</si>
  <si>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</si>
  <si>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</si>
  <si>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</si>
  <si>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</si>
  <si>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</si>
  <si>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</si>
  <si>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</si>
  <si>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</si>
  <si>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</si>
  <si>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</si>
  <si>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</si>
  <si>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</si>
  <si>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</si>
  <si>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</si>
  <si>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</si>
  <si>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</si>
  <si>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</si>
  <si>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</si>
  <si>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</si>
  <si>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</si>
  <si>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</si>
  <si>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</si>
  <si>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</si>
  <si>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</si>
  <si>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</si>
  <si>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</si>
  <si>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</si>
  <si>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</si>
  <si>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</si>
  <si>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</si>
  <si>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</si>
  <si>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</si>
  <si>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</si>
  <si>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</si>
  <si>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</si>
  <si>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</si>
  <si>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</si>
  <si>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</si>
  <si>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</si>
  <si>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</si>
  <si>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</si>
  <si>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</si>
  <si>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</si>
  <si>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</si>
  <si>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</si>
  <si>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</si>
  <si>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</si>
  <si>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</si>
  <si>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</si>
  <si>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</si>
  <si>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</si>
  <si>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</si>
  <si>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</si>
  <si>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</si>
  <si>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</si>
  <si>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</si>
  <si>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</si>
  <si>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</si>
  <si>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</si>
  <si>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</si>
  <si>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</si>
  <si>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</si>
  <si>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</si>
  <si>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</si>
  <si>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</si>
  <si>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</si>
  <si>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</si>
  <si>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</si>
  <si>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</si>
  <si>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</si>
  <si>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</si>
  <si>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</si>
  <si>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</si>
  <si>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</si>
  <si>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</si>
  <si>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</si>
  <si>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</si>
  <si>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</si>
  <si>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</si>
  <si>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</si>
  <si>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</si>
  <si>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</si>
  <si>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</si>
  <si>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</si>
  <si>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</si>
  <si>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</si>
  <si>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</si>
  <si>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</si>
  <si>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</si>
  <si>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</si>
  <si>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</si>
  <si>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</si>
  <si>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</si>
  <si>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</si>
  <si>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</si>
  <si>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</si>
  <si>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</si>
  <si>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</si>
  <si>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</si>
  <si>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</si>
  <si>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</si>
  <si>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</si>
  <si>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</si>
  <si>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</si>
  <si>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</si>
  <si>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</si>
  <si>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</si>
  <si>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</si>
  <si>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</si>
  <si>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</si>
  <si>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</si>
  <si>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</si>
  <si>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</si>
  <si>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</si>
  <si>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</si>
  <si>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</si>
  <si>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</si>
  <si>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</si>
  <si>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</si>
  <si>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</si>
  <si>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</si>
  <si>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</si>
  <si>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</si>
  <si>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</si>
  <si>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</si>
  <si>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</si>
  <si>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</si>
  <si>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</si>
  <si>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</si>
  <si>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</si>
  <si>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</si>
  <si>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</si>
  <si>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</si>
  <si>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</si>
  <si>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</si>
  <si>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</si>
  <si>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</si>
  <si>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</si>
  <si>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</si>
  <si>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</si>
  <si>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</si>
  <si>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</si>
  <si>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</si>
  <si>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</si>
  <si>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</si>
  <si>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</si>
  <si>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</si>
  <si>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</si>
  <si>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</si>
  <si>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</si>
  <si>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</si>
  <si>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</si>
  <si>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</si>
  <si>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</si>
  <si>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</si>
  <si>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</si>
  <si>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</si>
  <si>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</si>
  <si>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</si>
  <si>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</si>
  <si>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</si>
  <si>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</si>
  <si>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</si>
  <si>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</si>
  <si>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</si>
  <si>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</si>
  <si>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</si>
  <si>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</si>
  <si>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</si>
  <si>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</si>
  <si>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</si>
  <si>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</si>
  <si>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</si>
  <si>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</si>
  <si>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</si>
  <si>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</si>
  <si>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</si>
  <si>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</si>
  <si>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</si>
  <si>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</si>
  <si>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</si>
  <si>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</si>
  <si>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</si>
  <si>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</si>
  <si>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</si>
  <si>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</si>
  <si>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</si>
  <si>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</si>
  <si>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</si>
  <si>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</si>
  <si>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</si>
  <si>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</si>
  <si>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</si>
  <si>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</si>
  <si>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</si>
  <si>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</si>
  <si>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</si>
  <si>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</si>
  <si>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</si>
  <si>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</si>
  <si>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</si>
  <si>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</si>
  <si>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</si>
  <si>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</si>
  <si>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</si>
  <si>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</si>
  <si>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</si>
  <si>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</si>
  <si>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</si>
  <si>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</si>
  <si>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</si>
  <si>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</si>
  <si>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</si>
  <si>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</si>
  <si>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</si>
  <si>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</si>
  <si>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</si>
  <si>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</si>
  <si>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</si>
  <si>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</si>
  <si>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</si>
  <si>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</si>
  <si>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</si>
  <si>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</si>
  <si>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</si>
  <si>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</si>
  <si>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</si>
  <si>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</si>
  <si>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</si>
  <si>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</si>
  <si>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</si>
  <si>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</si>
  <si>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</si>
  <si>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</si>
  <si>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</si>
  <si>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</si>
  <si>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</si>
  <si>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</si>
  <si>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</si>
  <si>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</si>
  <si>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</si>
  <si>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</si>
  <si>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</si>
  <si>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</si>
  <si>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</si>
  <si>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</si>
  <si>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</si>
  <si>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</si>
  <si>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</si>
  <si>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</si>
  <si>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</si>
  <si>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</si>
  <si>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</si>
  <si>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</si>
  <si>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</si>
  <si>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</si>
  <si>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</si>
  <si>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</si>
  <si>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</si>
  <si>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</si>
  <si>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</si>
  <si>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</si>
  <si>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</si>
  <si>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</si>
  <si>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</si>
  <si>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</si>
  <si>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</si>
  <si>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</si>
  <si>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</si>
  <si>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</si>
  <si>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</si>
  <si>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</si>
  <si>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</si>
  <si>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</si>
  <si>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</si>
  <si>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</si>
  <si>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</si>
  <si>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</si>
  <si>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</si>
  <si>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</si>
  <si>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</si>
  <si>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</si>
  <si>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</si>
  <si>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</si>
  <si>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</si>
  <si>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</si>
  <si>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</si>
  <si>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</si>
  <si>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</si>
  <si>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</si>
  <si>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</si>
  <si>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</si>
  <si>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</si>
  <si>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</si>
  <si>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</si>
  <si>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</si>
  <si>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</si>
  <si>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</si>
  <si>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</si>
  <si>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</si>
  <si>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</si>
  <si>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</si>
  <si>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</si>
  <si>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</si>
  <si>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</si>
  <si>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</si>
  <si>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</si>
  <si>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</si>
  <si>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</si>
  <si>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</si>
  <si>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</si>
  <si>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</si>
  <si>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</si>
  <si>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</si>
  <si>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</si>
  <si>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</si>
  <si>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</si>
  <si>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</si>
  <si>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</si>
  <si>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</si>
  <si>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</si>
  <si>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</si>
  <si>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</si>
  <si>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</si>
  <si>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</si>
  <si>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</si>
  <si>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</si>
  <si>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</si>
  <si>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</si>
  <si>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</si>
  <si>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</si>
  <si>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</si>
  <si>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</si>
  <si>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</si>
  <si>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</si>
  <si>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</si>
  <si>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</si>
  <si>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</si>
  <si>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</si>
  <si>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</si>
  <si>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</si>
  <si>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</si>
  <si>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</si>
  <si>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</si>
  <si>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</si>
  <si>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</si>
  <si>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</si>
  <si>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</si>
  <si>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</si>
  <si>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</si>
  <si>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</si>
  <si>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</si>
  <si>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</si>
  <si>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</si>
  <si>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</si>
  <si>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</si>
  <si>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</si>
  <si>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</si>
  <si>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</si>
  <si>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</si>
  <si>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</si>
  <si>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</si>
  <si>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</si>
  <si>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</si>
  <si>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</si>
  <si>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</si>
  <si>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</si>
  <si>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</si>
  <si>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</si>
  <si>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</si>
  <si>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</si>
  <si>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</si>
  <si>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</si>
  <si>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</si>
  <si>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</si>
  <si>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</si>
  <si>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</si>
  <si>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</si>
  <si>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</si>
  <si>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</si>
  <si>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</si>
  <si>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</si>
  <si>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</si>
  <si>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</si>
  <si>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</si>
  <si>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</si>
  <si>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</si>
  <si>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</si>
  <si>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</si>
  <si>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</si>
  <si>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</si>
  <si>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</si>
  <si>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</si>
  <si>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</si>
  <si>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</si>
  <si>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</si>
  <si>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</si>
  <si>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</si>
  <si>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</si>
  <si>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</si>
  <si>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</si>
  <si>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</si>
  <si>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</si>
  <si>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</si>
  <si>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</si>
  <si>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</si>
  <si>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</si>
  <si>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</si>
  <si>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</si>
  <si>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</si>
  <si>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</si>
  <si>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</si>
  <si>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</si>
  <si>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</si>
  <si>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</si>
  <si>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</si>
  <si>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</si>
  <si>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</si>
  <si>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</si>
  <si>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</si>
  <si>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</si>
  <si>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</si>
  <si>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</si>
  <si>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</si>
  <si>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</si>
  <si>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</si>
  <si>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</si>
  <si>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</si>
  <si>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</si>
  <si>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</si>
  <si>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</si>
  <si>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</si>
  <si>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</si>
  <si>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</si>
  <si>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</si>
  <si>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</si>
  <si>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</si>
  <si>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</si>
  <si>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</si>
  <si>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</si>
  <si>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</si>
  <si>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</si>
  <si>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</si>
  <si>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</si>
  <si>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</si>
  <si>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</si>
  <si>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</si>
  <si>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</si>
  <si>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</si>
  <si>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</si>
  <si>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</si>
  <si>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</si>
  <si>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</si>
  <si>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</si>
  <si>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</si>
  <si>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</si>
  <si>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</si>
  <si>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</si>
  <si>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</si>
  <si>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</si>
  <si>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</si>
  <si>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</si>
  <si>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</si>
  <si>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</si>
  <si>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</si>
  <si>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</si>
  <si>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</si>
  <si>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</si>
  <si>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</si>
  <si>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</si>
  <si>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</si>
  <si>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</si>
  <si>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</si>
  <si>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</si>
  <si>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</si>
  <si>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</si>
  <si>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</si>
  <si>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</si>
  <si>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</si>
  <si>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</si>
  <si>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</si>
  <si>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</si>
  <si>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</si>
  <si>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</si>
  <si>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</si>
  <si>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</si>
  <si>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</si>
  <si>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</si>
  <si>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</si>
  <si>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</si>
  <si>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</si>
  <si>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</si>
  <si>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</si>
  <si>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</si>
  <si>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</si>
  <si>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</si>
  <si>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</si>
  <si>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</si>
  <si>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</si>
  <si>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</si>
  <si>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</si>
  <si>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</si>
  <si>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</si>
  <si>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</si>
  <si>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</si>
  <si>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</si>
  <si>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</si>
  <si>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</si>
  <si>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</si>
  <si>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</si>
  <si>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</si>
  <si>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</si>
  <si>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</si>
  <si>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</si>
  <si>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</si>
  <si>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</si>
  <si>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</si>
  <si>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</si>
  <si>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</si>
  <si>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</si>
  <si>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</si>
  <si>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</si>
  <si>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</si>
  <si>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</si>
  <si>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</si>
  <si>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</si>
  <si>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</si>
  <si>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</si>
  <si>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</si>
  <si>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</si>
  <si>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</si>
  <si>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</si>
  <si>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</si>
  <si>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</si>
  <si>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</si>
  <si>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</si>
  <si>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</si>
  <si>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</si>
  <si>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</si>
  <si>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</si>
  <si>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</si>
  <si>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</si>
  <si>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</si>
  <si>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</si>
  <si>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</si>
  <si>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</si>
  <si>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</si>
  <si>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</si>
  <si>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</si>
  <si>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</si>
  <si>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</si>
  <si>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</si>
  <si>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</si>
  <si>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</si>
  <si>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</si>
  <si>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</si>
  <si>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</si>
  <si>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</si>
  <si>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</si>
  <si>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</si>
  <si>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</si>
  <si>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</si>
  <si>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</si>
  <si>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</si>
  <si>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</si>
  <si>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</si>
  <si>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</si>
  <si>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</si>
  <si>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</si>
  <si>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</si>
  <si>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</si>
  <si>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</si>
  <si>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</si>
  <si>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</si>
  <si>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</si>
  <si>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</si>
  <si>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</si>
  <si>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</si>
  <si>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</si>
  <si>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</si>
  <si>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</si>
  <si>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</si>
  <si>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</si>
  <si>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</si>
  <si>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</si>
  <si>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</si>
  <si>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</si>
  <si>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</si>
  <si>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</si>
  <si>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</si>
  <si>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</si>
  <si>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</si>
  <si>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</si>
  <si>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</si>
  <si>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</si>
  <si>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</si>
  <si>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</si>
  <si>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</si>
  <si>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</si>
  <si>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</si>
  <si>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</si>
  <si>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</si>
  <si>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</si>
  <si>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</si>
  <si>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</si>
  <si>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</si>
  <si>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</si>
  <si>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</si>
  <si>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</si>
  <si>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</si>
  <si>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</si>
  <si>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</si>
  <si>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</si>
  <si>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</si>
  <si>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</si>
  <si>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</si>
  <si>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</si>
  <si>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</si>
  <si>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</si>
  <si>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</si>
  <si>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</si>
  <si>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</si>
  <si>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</si>
  <si>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</si>
  <si>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</si>
  <si>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</si>
  <si>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</si>
  <si>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</si>
  <si>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</si>
  <si>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</si>
  <si>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</si>
  <si>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</si>
  <si>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</si>
  <si>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</si>
  <si>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</si>
  <si>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</si>
  <si>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</si>
  <si>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</si>
  <si>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</si>
  <si>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</si>
  <si>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</si>
  <si>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</si>
  <si>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</si>
  <si>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</si>
  <si>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</si>
  <si>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</si>
  <si>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</si>
  <si>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</si>
  <si>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</si>
  <si>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</si>
  <si>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</si>
  <si>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</si>
  <si>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</si>
  <si>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</si>
  <si>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</si>
  <si>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</si>
  <si>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</si>
  <si>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</si>
  <si>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</si>
  <si>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</si>
  <si>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</si>
  <si>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</si>
  <si>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</si>
  <si>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</si>
  <si>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</si>
  <si>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</si>
  <si>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</si>
  <si>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</si>
  <si>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</si>
  <si>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</si>
  <si>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</si>
  <si>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</si>
  <si>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</si>
  <si>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</si>
  <si>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</si>
  <si>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</si>
  <si>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</si>
  <si>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</si>
  <si>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</si>
  <si>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</si>
  <si>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</si>
  <si>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</si>
  <si>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</si>
  <si>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</si>
  <si>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</si>
  <si>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</si>
  <si>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</si>
  <si>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</si>
  <si>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</si>
  <si>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</si>
  <si>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</si>
  <si>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</si>
  <si>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</si>
  <si>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</si>
  <si>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</si>
  <si>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</si>
  <si>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</si>
  <si>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</si>
  <si>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</si>
  <si>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</si>
  <si>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</si>
  <si>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</si>
  <si>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</si>
  <si>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</si>
  <si>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</si>
  <si>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</si>
  <si>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</si>
  <si>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</si>
  <si>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</si>
  <si>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</si>
  <si>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</si>
  <si>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</si>
  <si>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</si>
  <si>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</si>
  <si>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</si>
  <si>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</si>
  <si>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</si>
  <si>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</si>
  <si>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</si>
  <si>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</si>
  <si>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</si>
  <si>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</si>
  <si>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</si>
  <si>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</si>
  <si>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</si>
  <si>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</si>
  <si>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</si>
  <si>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</si>
  <si>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</si>
  <si>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</si>
  <si>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</si>
  <si>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</si>
  <si>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</si>
  <si>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</si>
  <si>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</si>
  <si>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</si>
  <si>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</si>
  <si>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</si>
  <si>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</si>
  <si>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</si>
  <si>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</si>
  <si>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</si>
  <si>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</si>
  <si>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</si>
  <si>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</si>
  <si>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</si>
  <si>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</si>
  <si>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</si>
  <si>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</si>
  <si>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</si>
  <si>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</si>
  <si>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</si>
  <si>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</si>
  <si>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</si>
  <si>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</si>
  <si>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</si>
  <si>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</si>
  <si>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</si>
  <si>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</si>
  <si>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</si>
  <si>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</si>
  <si>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</si>
  <si>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</si>
  <si>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</si>
  <si>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</si>
  <si>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</si>
  <si>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</si>
  <si>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</si>
  <si>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</si>
  <si>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</si>
  <si>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</si>
  <si>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</si>
  <si>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</si>
  <si>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</si>
  <si>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</si>
  <si>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</si>
  <si>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</si>
  <si>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</si>
  <si>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</si>
  <si>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</si>
  <si>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</si>
  <si>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</si>
  <si>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</si>
  <si>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</si>
  <si>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</si>
  <si>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</si>
  <si>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</si>
  <si>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</si>
  <si>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</si>
  <si>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</si>
  <si>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</si>
  <si>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</si>
  <si>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</si>
  <si>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</si>
  <si>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</si>
  <si>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</si>
  <si>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</si>
  <si>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</si>
  <si>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</si>
  <si>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</si>
  <si>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</si>
  <si>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</si>
  <si>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</si>
  <si>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</si>
  <si>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</si>
  <si>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</si>
  <si>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</si>
  <si>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</si>
  <si>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</si>
  <si>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</si>
  <si>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</si>
  <si>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</si>
  <si>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</si>
  <si>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</si>
  <si>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</si>
  <si>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</si>
  <si>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</si>
  <si>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</si>
  <si>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</si>
  <si>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</si>
  <si>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</si>
  <si>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</si>
  <si>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</si>
  <si>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</si>
  <si>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</si>
  <si>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</si>
  <si>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</si>
  <si>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</si>
  <si>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</si>
  <si>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</si>
  <si>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</si>
  <si>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</si>
  <si>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</si>
  <si>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</si>
  <si>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</si>
  <si>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</si>
  <si>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</si>
  <si>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</si>
  <si>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</si>
  <si>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</si>
  <si>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</si>
  <si>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</si>
  <si>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</si>
  <si>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</si>
  <si>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</si>
  <si>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</si>
  <si>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</si>
  <si>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</si>
  <si>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</si>
  <si>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</si>
  <si>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</si>
  <si>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</si>
  <si>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</si>
  <si>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</si>
  <si>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</si>
  <si>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</si>
  <si>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</si>
  <si>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</si>
  <si>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</si>
  <si>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</si>
  <si>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</si>
  <si>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</si>
  <si>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</si>
  <si>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</si>
  <si>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</si>
  <si>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</si>
  <si>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</si>
  <si>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</si>
  <si>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</si>
  <si>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</si>
  <si>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</si>
  <si>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</si>
  <si>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</si>
  <si>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</si>
  <si>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</si>
  <si>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</si>
  <si>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</si>
  <si>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</si>
  <si>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</si>
  <si>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</si>
  <si>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</si>
  <si>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</si>
  <si>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</si>
  <si>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</si>
  <si>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</si>
  <si>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</si>
  <si>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</si>
  <si>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</si>
  <si>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</si>
  <si>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</si>
  <si>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</si>
  <si>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</si>
  <si>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</si>
  <si>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</si>
  <si>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</si>
  <si>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</si>
  <si>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</si>
  <si>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</si>
  <si>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</si>
  <si>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</si>
  <si>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</si>
  <si>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</si>
  <si>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</si>
  <si>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</si>
  <si>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</si>
  <si>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</si>
  <si>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</si>
  <si>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</si>
  <si>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</si>
  <si>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</si>
  <si>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</si>
  <si>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</si>
  <si>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</si>
  <si>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</si>
  <si>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</si>
  <si>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</si>
  <si>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</si>
  <si>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</si>
  <si>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</si>
  <si>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</si>
  <si>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</si>
  <si>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</si>
  <si>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</si>
  <si>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</si>
  <si>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</si>
  <si>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</si>
  <si>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</si>
  <si>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</si>
  <si>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</si>
  <si>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</si>
  <si>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</si>
  <si>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</si>
  <si>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</si>
  <si>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</si>
  <si>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</si>
  <si>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</si>
  <si>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</si>
  <si>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</si>
  <si>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</si>
  <si>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</si>
  <si>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</si>
  <si>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</si>
  <si>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</si>
  <si>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</si>
  <si>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</si>
  <si>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</si>
  <si>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</si>
  <si>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</si>
  <si>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</si>
  <si>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</si>
  <si>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</si>
  <si>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</si>
  <si>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</si>
  <si>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</si>
  <si>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</si>
  <si>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</si>
  <si>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</si>
  <si>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</si>
  <si>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</si>
  <si>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</si>
  <si>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</si>
  <si>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</si>
  <si>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</si>
  <si>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</si>
  <si>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</si>
  <si>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</si>
  <si>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</si>
  <si>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</si>
  <si>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</si>
  <si>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</si>
  <si>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</si>
  <si>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</si>
  <si>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</si>
  <si>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</si>
  <si>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</si>
  <si>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</si>
  <si>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</si>
  <si>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</si>
  <si>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</si>
  <si>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</si>
  <si>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</si>
  <si>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</si>
  <si>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</si>
  <si>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</si>
  <si>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</si>
  <si>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</si>
  <si>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</si>
  <si>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</si>
  <si>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</si>
  <si>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</si>
  <si>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</si>
  <si>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</si>
  <si>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</si>
  <si>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</si>
  <si>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</si>
  <si>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</si>
  <si>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</si>
  <si>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</si>
  <si>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</si>
  <si>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</si>
  <si>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</si>
  <si>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</si>
  <si>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</si>
  <si>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</si>
  <si>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</si>
  <si>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</si>
  <si>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</si>
  <si>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</si>
  <si>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</si>
  <si>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</si>
  <si>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</si>
  <si>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</si>
  <si>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</si>
  <si>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</si>
  <si>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</si>
  <si>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</si>
  <si>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</si>
  <si>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</si>
  <si>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</si>
  <si>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</si>
  <si>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</si>
  <si>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</si>
  <si>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</si>
  <si>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</si>
  <si>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</si>
  <si>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</si>
  <si>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</si>
  <si>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</si>
  <si>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</si>
  <si>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</si>
  <si>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</si>
  <si>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</si>
  <si>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</si>
  <si>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</si>
  <si>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</si>
  <si>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</si>
  <si>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</si>
  <si>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</si>
  <si>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</si>
  <si>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</si>
  <si>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</si>
  <si>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</si>
  <si>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</si>
  <si>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</si>
  <si>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</si>
  <si>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</si>
  <si>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</si>
  <si>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</si>
  <si>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</si>
  <si>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</si>
  <si>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</si>
  <si>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</si>
  <si>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</si>
  <si>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</si>
  <si>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</si>
  <si>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</si>
  <si>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</si>
  <si>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</si>
  <si>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</si>
  <si>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</si>
  <si>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</si>
  <si>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</si>
  <si>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</si>
  <si>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</si>
  <si>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</si>
  <si>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</si>
  <si>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</si>
  <si>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</si>
  <si>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</si>
  <si>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</si>
  <si>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</si>
  <si>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</si>
  <si>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</si>
  <si>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</si>
  <si>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</si>
  <si>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</si>
  <si>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</si>
  <si>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</si>
  <si>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</si>
  <si>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</si>
  <si>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</si>
  <si>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</si>
  <si>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</si>
  <si>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</si>
  <si>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</si>
  <si>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</si>
  <si>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</si>
  <si>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</si>
  <si>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</si>
  <si>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</si>
  <si>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</si>
  <si>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</si>
  <si>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</si>
  <si>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</si>
  <si>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</si>
  <si>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</si>
  <si>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</si>
  <si>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</si>
  <si>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</si>
  <si>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</si>
  <si>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</si>
  <si>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</si>
  <si>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</si>
  <si>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</si>
  <si>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</si>
  <si>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</si>
  <si>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</si>
  <si>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</si>
  <si>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</si>
  <si>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</si>
  <si>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</si>
  <si>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</si>
  <si>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</si>
  <si>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</si>
  <si>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</si>
  <si>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</si>
  <si>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</si>
  <si>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</si>
  <si>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</si>
  <si>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</si>
  <si>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</si>
  <si>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</si>
  <si>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</si>
  <si>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</si>
  <si>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</si>
  <si>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</si>
  <si>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</si>
  <si>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</si>
  <si>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</si>
  <si>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</si>
  <si>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</si>
  <si>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</si>
  <si>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</si>
  <si>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</si>
  <si>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</si>
  <si>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</si>
  <si>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</si>
  <si>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</si>
  <si>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</si>
  <si>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</si>
  <si>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</si>
  <si>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</si>
  <si>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</si>
  <si>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</si>
  <si>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</si>
  <si>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</si>
  <si>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</si>
  <si>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</si>
  <si>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</si>
  <si>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</si>
  <si>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</si>
  <si>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</si>
  <si>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</si>
  <si>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</si>
  <si>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</si>
  <si>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</si>
  <si>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</si>
  <si>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</si>
  <si>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</si>
  <si>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</si>
  <si>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</si>
  <si>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</si>
  <si>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</si>
  <si>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</si>
  <si>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</si>
  <si>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</si>
  <si>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</si>
  <si>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</si>
  <si>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</si>
  <si>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</si>
  <si>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</si>
  <si>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</si>
  <si>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</si>
  <si>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</si>
  <si>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</si>
  <si>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</si>
  <si>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</si>
  <si>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</si>
  <si>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</si>
  <si>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</si>
  <si>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</si>
  <si>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</si>
  <si>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</si>
  <si>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</si>
  <si>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</si>
  <si>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</si>
  <si>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</si>
  <si>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</si>
  <si>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</si>
  <si>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</si>
  <si>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</si>
  <si>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</si>
  <si>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</si>
  <si>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</si>
  <si>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</si>
  <si>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</si>
  <si>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</si>
  <si>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</si>
  <si>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</si>
  <si>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</si>
  <si>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</si>
  <si>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</si>
  <si>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</si>
  <si>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</si>
  <si>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</si>
  <si>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</si>
  <si>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</si>
  <si>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</si>
  <si>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</si>
  <si>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</si>
  <si>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</si>
  <si>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</si>
  <si>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</si>
  <si>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</si>
  <si>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</si>
  <si>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</si>
  <si>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</si>
  <si>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</si>
  <si>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</si>
  <si>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</si>
  <si>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</si>
  <si>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</si>
  <si>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</si>
  <si>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</si>
  <si>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</si>
  <si>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</si>
  <si>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</si>
  <si>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</si>
  <si>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</si>
  <si>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</si>
  <si>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</si>
  <si>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</si>
  <si>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</si>
  <si>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</si>
  <si>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</si>
  <si>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</si>
  <si>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</si>
  <si>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</si>
  <si>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</si>
  <si>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</si>
  <si>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</si>
  <si>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</si>
  <si>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</si>
  <si>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</si>
  <si>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</si>
  <si>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</si>
  <si>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</si>
  <si>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</si>
  <si>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</si>
  <si>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</si>
  <si>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</si>
  <si>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</si>
  <si>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</si>
  <si>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</si>
  <si>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</si>
  <si>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</si>
  <si>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</si>
  <si>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</si>
  <si>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</si>
  <si>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</si>
  <si>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</si>
  <si>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</si>
  <si>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</si>
  <si>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</si>
  <si>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</si>
  <si>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</si>
  <si>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</si>
  <si>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</si>
  <si>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</si>
  <si>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</si>
  <si>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</si>
  <si>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</si>
  <si>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</si>
  <si>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</si>
  <si>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</si>
  <si>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</si>
  <si>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</si>
  <si>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</si>
  <si>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</si>
  <si>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</si>
  <si>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</si>
  <si>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</si>
  <si>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</si>
  <si>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</si>
  <si>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</si>
  <si>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</si>
  <si>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</si>
  <si>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</si>
  <si>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</si>
  <si>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</si>
  <si>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</si>
  <si>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</si>
  <si>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</si>
  <si>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</si>
  <si>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</si>
  <si>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</si>
  <si>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</si>
  <si>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</si>
  <si>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</si>
  <si>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</si>
  <si>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</si>
  <si>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</si>
  <si>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</si>
  <si>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</si>
  <si>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</si>
  <si>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</si>
  <si>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</si>
  <si>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</si>
  <si>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</si>
  <si>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</si>
  <si>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</si>
  <si>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</si>
  <si>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</si>
  <si>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</si>
  <si>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</si>
  <si>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</si>
  <si>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</si>
  <si>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</si>
  <si>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</si>
  <si>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</si>
  <si>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</si>
  <si>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</si>
  <si>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</si>
  <si>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</si>
  <si>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</si>
  <si>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</si>
  <si>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</si>
  <si>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</si>
  <si>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</si>
  <si>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</si>
  <si>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</si>
  <si>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</si>
  <si>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</si>
  <si>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</si>
  <si>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</si>
  <si>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</si>
  <si>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</si>
  <si>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</si>
  <si>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</si>
  <si>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</si>
  <si>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</si>
  <si>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</si>
  <si>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</si>
  <si>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</si>
  <si>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</si>
  <si>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</si>
  <si>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</si>
  <si>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</si>
  <si>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</si>
  <si>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</si>
  <si>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</si>
  <si>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</si>
  <si>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</si>
  <si>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</si>
  <si>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</si>
  <si>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</si>
  <si>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</si>
  <si>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</si>
  <si>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</si>
  <si>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</si>
  <si>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</si>
  <si>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</si>
  <si>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</si>
  <si>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</si>
  <si>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</si>
  <si>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</si>
  <si>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</si>
  <si>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</si>
  <si>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</si>
  <si>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</si>
  <si>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</si>
  <si>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</si>
  <si>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</si>
  <si>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</si>
  <si>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</si>
  <si>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</si>
  <si>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</si>
  <si>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</si>
  <si>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</si>
  <si>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</si>
  <si>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</si>
  <si>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</si>
  <si>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</si>
  <si>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</si>
  <si>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</si>
  <si>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</si>
  <si>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</si>
  <si>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</si>
  <si>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</si>
  <si>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</si>
  <si>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</si>
  <si>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</si>
  <si>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</si>
  <si>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</si>
  <si>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</si>
  <si>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</si>
  <si>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</si>
  <si>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</si>
  <si>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</si>
  <si>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</si>
  <si>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</si>
  <si>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</si>
  <si>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</si>
  <si>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</si>
  <si>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</si>
  <si>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</si>
  <si>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</si>
  <si>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</si>
  <si>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</si>
  <si>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</si>
  <si>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</si>
  <si>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</si>
  <si>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</si>
  <si>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</si>
  <si>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</si>
  <si>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</si>
  <si>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</si>
  <si>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</si>
  <si>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</si>
  <si>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</si>
  <si>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</si>
  <si>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</si>
  <si>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</si>
  <si>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</si>
  <si>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</si>
  <si>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</si>
  <si>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</si>
  <si>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</si>
  <si>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</si>
  <si>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</si>
  <si>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</si>
  <si>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</si>
  <si>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</si>
  <si>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</si>
  <si>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</si>
  <si>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</si>
  <si>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</si>
  <si>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</si>
  <si>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</si>
  <si>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</si>
  <si>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</si>
  <si>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</si>
  <si>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</si>
  <si>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</si>
  <si>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</si>
  <si>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</si>
  <si>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</si>
  <si>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</si>
  <si>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</si>
  <si>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</si>
  <si>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</si>
  <si>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</si>
  <si>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</si>
  <si>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</si>
  <si>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</si>
  <si>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</si>
  <si>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</si>
  <si>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</si>
  <si>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</si>
  <si>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</si>
  <si>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</si>
  <si>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</si>
  <si>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</si>
  <si>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</si>
  <si>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</si>
  <si>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</si>
  <si>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</si>
  <si>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</si>
  <si>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</si>
  <si>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</si>
  <si>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</si>
  <si>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</si>
  <si>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</si>
  <si>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</si>
  <si>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</si>
  <si>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</si>
  <si>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</si>
  <si>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</si>
  <si>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</si>
  <si>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</si>
  <si>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</si>
  <si>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</si>
  <si>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</si>
  <si>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</si>
  <si>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</si>
  <si>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</si>
  <si>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</si>
  <si>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</si>
  <si>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</si>
  <si>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</si>
  <si>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</si>
  <si>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</si>
  <si>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</si>
  <si>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</si>
  <si>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</si>
  <si>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</si>
  <si>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</si>
  <si>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</si>
  <si>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</si>
  <si>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</si>
  <si>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</si>
  <si>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</si>
  <si>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</si>
  <si>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</si>
  <si>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</si>
  <si>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</si>
  <si>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</si>
  <si>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</si>
  <si>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</si>
  <si>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</si>
  <si>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</si>
  <si>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</si>
  <si>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</si>
  <si>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</si>
  <si>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</si>
  <si>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</si>
  <si>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</si>
  <si>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</si>
  <si>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</si>
  <si>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</si>
  <si>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</si>
  <si>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</si>
  <si>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</si>
  <si>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</si>
  <si>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</si>
  <si>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</si>
  <si>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</si>
  <si>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</si>
  <si>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</si>
  <si>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</si>
  <si>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</si>
  <si>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</si>
  <si>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</si>
  <si>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</si>
  <si>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</si>
  <si>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</si>
  <si>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</si>
  <si>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</si>
  <si>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</si>
  <si>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</si>
  <si>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</si>
  <si>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</si>
  <si>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</si>
  <si>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</si>
  <si>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</si>
  <si>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</si>
  <si>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</si>
  <si>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</si>
  <si>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</si>
  <si>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</si>
  <si>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</si>
  <si>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</si>
  <si>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</si>
  <si>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</si>
  <si>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</si>
  <si>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</si>
  <si>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</si>
  <si>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</si>
  <si>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</si>
  <si>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</si>
  <si>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</si>
  <si>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</si>
  <si>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</si>
  <si>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</si>
  <si>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</si>
  <si>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</si>
  <si>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</si>
  <si>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</si>
  <si>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</si>
  <si>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</si>
  <si>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</si>
  <si>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</si>
  <si>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</si>
  <si>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</si>
  <si>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</si>
  <si>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</si>
  <si>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</si>
  <si>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</si>
  <si>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</si>
  <si>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</si>
  <si>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</si>
  <si>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</si>
  <si>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</si>
  <si>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</si>
  <si>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</si>
  <si>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</si>
  <si>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</si>
  <si>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</si>
  <si>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</si>
  <si>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</si>
  <si>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</si>
  <si>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</si>
  <si>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</si>
  <si>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</si>
  <si>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</si>
  <si>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</si>
  <si>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</si>
  <si>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</si>
  <si>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</si>
  <si>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</si>
  <si>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</si>
  <si>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</si>
  <si>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</si>
  <si>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</si>
  <si>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</si>
  <si>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</si>
  <si>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</si>
  <si>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</si>
  <si>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</si>
  <si>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</si>
  <si>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</si>
  <si>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</si>
  <si>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</si>
  <si>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</si>
  <si>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</si>
  <si>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</si>
  <si>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</si>
  <si>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</si>
  <si>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</si>
  <si>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</si>
  <si>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</si>
  <si>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</si>
  <si>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</si>
  <si>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</si>
  <si>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</si>
  <si>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</si>
  <si>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</si>
  <si>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</si>
  <si>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</si>
  <si>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</si>
  <si>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</si>
  <si>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</si>
  <si>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</si>
  <si>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</si>
  <si>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</si>
  <si>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</si>
  <si>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</si>
  <si>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</si>
  <si>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</si>
  <si>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</si>
  <si>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</si>
  <si>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</si>
  <si>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</si>
  <si>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</si>
  <si>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</si>
  <si>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</si>
  <si>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</si>
  <si>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</si>
  <si>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</si>
  <si>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</si>
  <si>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</si>
  <si>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</si>
  <si>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</si>
  <si>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</si>
  <si>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</si>
  <si>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</si>
  <si>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</si>
  <si>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</si>
  <si>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</si>
  <si>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</si>
  <si>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</si>
  <si>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</si>
  <si>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</si>
  <si>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</si>
  <si>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</si>
  <si>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</si>
  <si>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</si>
  <si>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</si>
  <si>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</si>
  <si>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</si>
  <si>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</si>
  <si>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</si>
  <si>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</si>
  <si>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</si>
  <si>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</si>
  <si>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</si>
  <si>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</si>
  <si>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</si>
  <si>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</si>
  <si>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</si>
  <si>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</si>
  <si>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</si>
  <si>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</si>
  <si>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</si>
  <si>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</si>
  <si>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</si>
  <si>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</si>
  <si>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</si>
  <si>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</si>
  <si>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</si>
  <si>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</si>
  <si>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</si>
  <si>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</si>
  <si>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</si>
  <si>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</si>
  <si>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</si>
  <si>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</si>
  <si>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</si>
  <si>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</si>
  <si>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</si>
  <si>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</si>
  <si>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</si>
  <si>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</si>
  <si>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</si>
  <si>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</si>
  <si>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</si>
  <si>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</si>
  <si>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</si>
  <si>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</si>
  <si>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</si>
  <si>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</si>
  <si>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</si>
  <si>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</si>
  <si>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</si>
  <si>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</si>
  <si>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</si>
  <si>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</si>
  <si>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</si>
  <si>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</si>
  <si>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</si>
  <si>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</si>
  <si>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</si>
  <si>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</si>
  <si>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</si>
  <si>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</si>
  <si>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</si>
  <si>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</si>
  <si>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</si>
  <si>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</si>
  <si>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</si>
  <si>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</si>
  <si>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</si>
  <si>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</si>
  <si>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</si>
  <si>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</si>
  <si>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</si>
  <si>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</si>
  <si>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</si>
  <si>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</si>
  <si>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</si>
  <si>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</si>
  <si>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</si>
  <si>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</si>
  <si>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</si>
  <si>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</si>
  <si>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</si>
  <si>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</si>
  <si>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</si>
  <si>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</si>
  <si>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</si>
  <si>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</si>
  <si>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</si>
  <si>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</si>
  <si>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</si>
  <si>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</si>
  <si>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</si>
  <si>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</si>
  <si>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</si>
  <si>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</si>
  <si>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</si>
  <si>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</si>
  <si>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</si>
  <si>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</si>
  <si>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</si>
  <si>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</si>
  <si>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</si>
  <si>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</si>
  <si>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</si>
  <si>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</si>
  <si>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</si>
  <si>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</si>
  <si>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</si>
  <si>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</si>
  <si>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</si>
  <si>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</si>
  <si>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</si>
  <si>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</si>
  <si>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</si>
  <si>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</si>
  <si>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</si>
  <si>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</si>
  <si>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</si>
  <si>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</si>
  <si>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</si>
  <si>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</si>
  <si>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</si>
  <si>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</si>
  <si>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</si>
  <si>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</si>
  <si>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</si>
  <si>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</si>
  <si>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</si>
  <si>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</si>
  <si>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</si>
  <si>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</si>
  <si>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</si>
  <si>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</si>
  <si>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</si>
  <si>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</si>
  <si>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</si>
  <si>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</si>
  <si>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</si>
  <si>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</si>
  <si>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</si>
  <si>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</si>
  <si>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</si>
  <si>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</si>
  <si>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</si>
  <si>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</si>
  <si>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</si>
  <si>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</si>
  <si>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</si>
  <si>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</si>
  <si>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</si>
  <si>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</si>
  <si>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</si>
  <si>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</si>
  <si>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</si>
  <si>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</si>
  <si>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</si>
  <si>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</si>
  <si>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</si>
  <si>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</si>
  <si>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</si>
  <si>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</si>
  <si>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</si>
  <si>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</si>
  <si>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</si>
  <si>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</si>
  <si>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</si>
  <si>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</si>
  <si>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</si>
  <si>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</si>
  <si>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</si>
  <si>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</si>
  <si>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</si>
  <si>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</si>
  <si>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</si>
  <si>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</si>
  <si>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</si>
  <si>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</si>
  <si>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</si>
  <si>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</si>
  <si>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</si>
  <si>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</si>
  <si>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</si>
  <si>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</si>
  <si>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</si>
  <si>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</si>
  <si>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</si>
  <si>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</si>
  <si>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</si>
  <si>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</si>
  <si>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</si>
  <si>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</si>
  <si>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</si>
  <si>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</si>
  <si>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</si>
  <si>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</si>
  <si>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</si>
  <si>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</si>
  <si>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</si>
  <si>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</si>
  <si>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</si>
  <si>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</si>
  <si>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</si>
  <si>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</si>
  <si>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</si>
  <si>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</si>
  <si>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</si>
  <si>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</si>
  <si>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</si>
  <si>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</si>
  <si>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</si>
  <si>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</si>
  <si>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</si>
  <si>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</si>
  <si>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</si>
  <si>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</si>
  <si>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</si>
  <si>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</si>
  <si>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</si>
  <si>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</si>
  <si>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</si>
  <si>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</si>
  <si>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</si>
  <si>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</si>
  <si>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</si>
  <si>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</si>
  <si>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</si>
  <si>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</si>
  <si>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</si>
  <si>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</si>
  <si>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</si>
  <si>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</si>
  <si>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</si>
  <si>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</si>
  <si>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</si>
  <si>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</si>
  <si>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</si>
  <si>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</si>
  <si>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</si>
  <si>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</si>
  <si>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</si>
  <si>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</si>
  <si>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</si>
  <si>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</si>
  <si>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</si>
  <si>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</si>
  <si>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</si>
  <si>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</si>
  <si>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</si>
  <si>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</si>
  <si>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</si>
  <si>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</si>
  <si>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</si>
  <si>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</si>
  <si>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</si>
  <si>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</si>
  <si>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</si>
  <si>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</si>
  <si>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</si>
  <si>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</si>
  <si>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</si>
  <si>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</si>
  <si>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</si>
  <si>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</si>
  <si>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</si>
  <si>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</si>
  <si>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</si>
  <si>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</si>
  <si>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</si>
  <si>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</si>
  <si>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</si>
  <si>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</si>
  <si>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</si>
  <si>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</si>
  <si>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</si>
  <si>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</si>
  <si>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</si>
  <si>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</si>
  <si>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</si>
  <si>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</si>
  <si>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</si>
  <si>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</si>
  <si>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</si>
  <si>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</si>
  <si>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</si>
  <si>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</si>
  <si>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</si>
  <si>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</si>
  <si>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</si>
  <si>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</si>
  <si>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</si>
  <si>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</si>
  <si>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</si>
  <si>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</si>
  <si>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</si>
  <si>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</si>
  <si>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</si>
  <si>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</si>
  <si>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</si>
  <si>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</si>
  <si>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</si>
  <si>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</si>
  <si>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</si>
  <si>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</si>
  <si>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</si>
  <si>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</si>
  <si>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</si>
  <si>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</si>
  <si>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</si>
  <si>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</si>
  <si>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</si>
  <si>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</si>
  <si>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</si>
  <si>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</si>
  <si>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</si>
  <si>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</si>
  <si>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</si>
  <si>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</si>
  <si>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</si>
  <si>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</si>
  <si>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</si>
  <si>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</si>
  <si>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</si>
  <si>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</si>
  <si>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</si>
  <si>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</si>
  <si>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</si>
  <si>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</si>
  <si>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</si>
  <si>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</si>
  <si>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</si>
  <si>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</si>
  <si>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</si>
  <si>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</si>
  <si>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</si>
  <si>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</si>
  <si>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</si>
  <si>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</si>
  <si>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</si>
  <si>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</si>
  <si>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</si>
  <si>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</si>
  <si>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</si>
  <si>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</si>
  <si>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</si>
  <si>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</si>
  <si>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</si>
  <si>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</si>
  <si>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</si>
  <si>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</si>
  <si>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</si>
  <si>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</si>
  <si>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</si>
  <si>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</si>
  <si>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</si>
  <si>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</si>
  <si>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</si>
  <si>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</si>
  <si>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</si>
  <si>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</si>
  <si>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</si>
  <si>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</si>
  <si>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</si>
  <si>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</si>
  <si>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</si>
  <si>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</si>
  <si>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</si>
  <si>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</si>
  <si>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</si>
  <si>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</si>
  <si>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</si>
  <si>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</si>
  <si>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</si>
  <si>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</si>
  <si>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</si>
  <si>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</si>
  <si>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</si>
  <si>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</si>
  <si>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</si>
  <si>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</si>
  <si>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</si>
  <si>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</si>
  <si>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</si>
  <si>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</si>
  <si>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</si>
  <si>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</si>
  <si>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</si>
  <si>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</si>
  <si>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</si>
  <si>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</si>
  <si>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</si>
  <si>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</si>
  <si>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</si>
  <si>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</si>
  <si>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</si>
  <si>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</si>
  <si>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</si>
  <si>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</si>
  <si>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</si>
  <si>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</si>
  <si>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</si>
  <si>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</si>
  <si>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</si>
  <si>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</si>
  <si>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</si>
  <si>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</si>
  <si>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</si>
  <si>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</si>
  <si>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</si>
  <si>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</si>
  <si>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</si>
  <si>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</si>
  <si>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</si>
  <si>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</si>
  <si>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</si>
  <si>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</si>
  <si>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</si>
  <si>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</si>
  <si>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</si>
  <si>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</si>
  <si>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</si>
  <si>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</si>
  <si>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</si>
  <si>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</si>
  <si>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</si>
  <si>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</si>
  <si>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</si>
  <si>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</si>
  <si>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</si>
  <si>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</si>
  <si>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</si>
  <si>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</si>
  <si>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</si>
  <si>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</si>
  <si>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</si>
  <si>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</si>
  <si>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</si>
  <si>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</si>
  <si>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</si>
  <si>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</si>
  <si>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</si>
  <si>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</si>
  <si>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</si>
  <si>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</si>
  <si>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</si>
  <si>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</si>
  <si>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</si>
  <si>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</si>
  <si>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</si>
  <si>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</si>
  <si>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</si>
  <si>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</si>
  <si>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</si>
  <si>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</si>
  <si>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</si>
  <si>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</si>
  <si>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</si>
  <si>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</si>
  <si>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</si>
  <si>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</si>
  <si>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</si>
  <si>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</si>
  <si>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</si>
  <si>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</si>
  <si>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</si>
  <si>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</si>
  <si>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</si>
  <si>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</si>
  <si>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</si>
  <si>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</si>
  <si>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</si>
  <si>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</si>
  <si>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</si>
  <si>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</si>
  <si>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</si>
  <si>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</si>
  <si>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</si>
  <si>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</si>
  <si>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</si>
  <si>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</si>
  <si>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</si>
  <si>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</si>
  <si>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</si>
  <si>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</si>
  <si>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</si>
  <si>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</si>
  <si>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</si>
  <si>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</si>
  <si>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</si>
  <si>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</si>
  <si>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</si>
  <si>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</si>
  <si>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</si>
  <si>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</si>
  <si>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</si>
  <si>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</si>
  <si>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</si>
  <si>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</si>
  <si>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</si>
  <si>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</si>
  <si>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</si>
  <si>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</si>
  <si>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</si>
  <si>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</si>
  <si>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</si>
  <si>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</si>
  <si>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</si>
  <si>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</si>
  <si>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</si>
  <si>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</si>
  <si>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</si>
  <si>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</si>
  <si>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</si>
  <si>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</si>
  <si>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</si>
  <si>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</si>
  <si>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</si>
  <si>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</si>
  <si>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</si>
  <si>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</si>
  <si>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</si>
  <si>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</si>
  <si>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</si>
  <si>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</si>
  <si>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</si>
  <si>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</si>
  <si>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</si>
  <si>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</si>
  <si>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</si>
  <si>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</si>
  <si>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</si>
  <si>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</si>
  <si>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</si>
  <si>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</si>
  <si>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</si>
  <si>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</si>
  <si>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</si>
  <si>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</si>
  <si>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</si>
  <si>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</si>
  <si>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</si>
  <si>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</si>
  <si>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</si>
  <si>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</si>
  <si>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</si>
  <si>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</si>
  <si>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</si>
  <si>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</si>
  <si>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</si>
  <si>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</si>
  <si>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</si>
  <si>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</si>
  <si>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</si>
  <si>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</si>
  <si>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</si>
  <si>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</si>
  <si>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</si>
  <si>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</si>
  <si>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</si>
  <si>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</si>
  <si>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</si>
  <si>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</si>
  <si>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</si>
  <si>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</si>
  <si>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</si>
  <si>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</si>
  <si>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</si>
  <si>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</si>
  <si>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</si>
  <si>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</si>
  <si>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</si>
  <si>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</si>
  <si>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</si>
  <si>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</si>
  <si>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</si>
  <si>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</si>
  <si>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</si>
  <si>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</si>
  <si>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</si>
  <si>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</si>
  <si>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</si>
  <si>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</si>
  <si>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</si>
  <si>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</si>
  <si>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</si>
  <si>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</si>
  <si>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</si>
  <si>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</si>
  <si>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</si>
  <si>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</si>
  <si>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</si>
  <si>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</si>
  <si>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</si>
  <si>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</si>
  <si>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</si>
  <si>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</si>
  <si>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</si>
  <si>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</si>
  <si>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</si>
  <si>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</si>
  <si>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</si>
  <si>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</si>
  <si>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</si>
  <si>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</si>
  <si>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</si>
  <si>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</si>
  <si>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</si>
  <si>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</si>
  <si>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</si>
  <si>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</si>
  <si>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</si>
  <si>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</si>
  <si>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</si>
  <si>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</si>
  <si>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</si>
  <si>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</si>
  <si>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</si>
  <si>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</si>
  <si>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</si>
  <si>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</si>
  <si>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</si>
  <si>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</si>
  <si>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</si>
  <si>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</si>
  <si>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</si>
  <si>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</si>
  <si>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</si>
  <si>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</si>
  <si>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</si>
  <si>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</si>
  <si>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</si>
  <si>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</si>
  <si>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</si>
  <si>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</si>
  <si>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</si>
  <si>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</si>
  <si>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</si>
  <si>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</si>
  <si>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</si>
  <si>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</si>
  <si>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</si>
  <si>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</si>
  <si>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</si>
  <si>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</si>
  <si>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</si>
  <si>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</si>
  <si>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</si>
  <si>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</si>
  <si>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</si>
  <si>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</si>
  <si>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</si>
  <si>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</si>
  <si>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</si>
  <si>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</si>
  <si>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</si>
  <si>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</si>
  <si>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</si>
  <si>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</si>
  <si>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</si>
  <si>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</si>
  <si>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</si>
  <si>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</si>
  <si>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</si>
  <si>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</si>
  <si>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</si>
  <si>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</si>
  <si>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</si>
  <si>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</si>
  <si>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</si>
  <si>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</si>
  <si>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</si>
  <si>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</si>
  <si>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</si>
  <si>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</si>
  <si>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</si>
  <si>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</si>
  <si>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</si>
  <si>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</si>
  <si>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</si>
  <si>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</si>
  <si>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</si>
  <si>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</si>
  <si>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</si>
  <si>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</si>
  <si>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</si>
  <si>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</si>
  <si>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</si>
  <si>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</si>
  <si>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</si>
  <si>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</si>
  <si>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</si>
  <si>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</si>
  <si>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</si>
  <si>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</si>
  <si>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</si>
  <si>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</si>
  <si>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</si>
  <si>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</si>
  <si>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</si>
  <si>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</si>
  <si>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</si>
  <si>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</si>
  <si>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</si>
  <si>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</si>
  <si>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</si>
  <si>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</si>
  <si>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</si>
  <si>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</si>
  <si>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</si>
  <si>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</si>
  <si>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</si>
  <si>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</si>
  <si>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</si>
  <si>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</si>
  <si>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</si>
  <si>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</si>
  <si>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</si>
  <si>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</si>
  <si>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</si>
  <si>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</si>
  <si>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</si>
  <si>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</si>
  <si>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</si>
  <si>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</si>
  <si>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</si>
  <si>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</si>
  <si>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</si>
  <si>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</si>
  <si>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</si>
  <si>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</si>
  <si>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</si>
  <si>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</si>
  <si>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</si>
  <si>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</si>
  <si>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</si>
  <si>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</si>
  <si>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</si>
  <si>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</si>
  <si>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</si>
  <si>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</si>
  <si>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</si>
  <si>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</si>
  <si>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</si>
  <si>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</si>
  <si>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</si>
  <si>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</si>
  <si>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</si>
  <si>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</si>
  <si>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</si>
  <si>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</si>
  <si>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</si>
  <si>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</si>
  <si>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</si>
  <si>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</si>
  <si>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</si>
  <si>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</si>
  <si>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</si>
  <si>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</si>
  <si>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</si>
  <si>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</si>
  <si>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</si>
  <si>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</si>
  <si>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</si>
  <si>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</si>
  <si>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</si>
  <si>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</si>
  <si>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</si>
  <si>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</si>
  <si>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</si>
  <si>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</si>
  <si>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</si>
  <si>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</si>
  <si>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</si>
  <si>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</si>
  <si>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</si>
  <si>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</si>
  <si>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</si>
  <si>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</si>
  <si>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</si>
  <si>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</si>
  <si>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</si>
  <si>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</si>
  <si>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</si>
  <si>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</si>
  <si>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</si>
  <si>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</si>
  <si>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</si>
  <si>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</si>
  <si>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</si>
  <si>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</si>
  <si>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</si>
  <si>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</si>
  <si>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</si>
  <si>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</si>
  <si>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</si>
  <si>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</si>
  <si>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</si>
  <si>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</si>
  <si>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</si>
  <si>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</si>
  <si>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</si>
  <si>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</si>
  <si>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</si>
  <si>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</si>
  <si>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</si>
  <si>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</si>
  <si>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</si>
  <si>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</si>
  <si>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</si>
  <si>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</si>
  <si>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</si>
  <si>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</si>
  <si>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</si>
  <si>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</si>
  <si>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</si>
  <si>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</si>
  <si>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</si>
  <si>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</si>
  <si>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</si>
  <si>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</si>
  <si>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</si>
  <si>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</si>
  <si>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</si>
  <si>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</si>
  <si>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</si>
  <si>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</si>
  <si>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</si>
  <si>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</si>
  <si>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</si>
  <si>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</si>
  <si>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</si>
  <si>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</si>
  <si>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</si>
  <si>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</si>
  <si>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</si>
  <si>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</si>
  <si>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</si>
  <si>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</si>
  <si>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</si>
  <si>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</si>
  <si>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</si>
  <si>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</si>
  <si>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</si>
  <si>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</si>
  <si>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</si>
  <si>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</si>
  <si>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</si>
  <si>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</si>
  <si>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</si>
  <si>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</si>
  <si>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</si>
  <si>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</si>
  <si>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</si>
  <si>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</si>
  <si>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</si>
  <si>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</si>
  <si>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</si>
  <si>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</si>
  <si>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</si>
  <si>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</si>
  <si>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</si>
  <si>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</si>
  <si>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</si>
  <si>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</si>
  <si>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</si>
  <si>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</si>
  <si>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</si>
  <si>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</si>
  <si>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</si>
  <si>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</si>
  <si>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</si>
  <si>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</si>
  <si>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</si>
  <si>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</si>
  <si>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</si>
  <si>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</si>
  <si>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</si>
  <si>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</si>
  <si>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</si>
  <si>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</si>
  <si>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</si>
  <si>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</si>
  <si>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</si>
  <si>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</si>
  <si>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</si>
  <si>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</si>
  <si>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</si>
  <si>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</si>
  <si>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</si>
  <si>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</si>
  <si>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</si>
  <si>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</si>
  <si>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</si>
  <si>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</si>
  <si>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</si>
  <si>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</si>
  <si>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</si>
  <si>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</si>
  <si>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</si>
  <si>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</si>
  <si>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</si>
  <si>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</si>
  <si>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</si>
  <si>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</si>
  <si>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</si>
  <si>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</si>
  <si>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</si>
  <si>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</si>
  <si>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</si>
  <si>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</si>
  <si>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</si>
  <si>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</si>
  <si>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</si>
  <si>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</si>
  <si>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</si>
  <si>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</si>
  <si>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</si>
  <si>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</si>
  <si>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</si>
  <si>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</si>
  <si>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</si>
  <si>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</si>
  <si>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</si>
  <si>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</si>
  <si>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</si>
  <si>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</si>
  <si>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</si>
  <si>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</si>
  <si>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</si>
  <si>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</si>
  <si>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</si>
  <si>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</si>
  <si>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</si>
  <si>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</si>
  <si>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</si>
  <si>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</si>
  <si>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</si>
  <si>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</si>
  <si>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</si>
  <si>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</si>
  <si>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</si>
  <si>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</si>
  <si>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</si>
  <si>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</si>
  <si>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</si>
  <si>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</si>
  <si>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</si>
  <si>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</si>
  <si>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</si>
  <si>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</si>
  <si>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</si>
  <si>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</si>
  <si>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</si>
  <si>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</si>
  <si>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</si>
  <si>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</si>
  <si>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</si>
  <si>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</si>
  <si>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</si>
  <si>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</si>
  <si>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</si>
  <si>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</si>
  <si>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</si>
  <si>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</si>
  <si>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</si>
  <si>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</si>
  <si>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</si>
  <si>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</si>
  <si>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</si>
  <si>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</si>
  <si>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</si>
  <si>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</si>
  <si>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</si>
  <si>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</si>
  <si>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</si>
  <si>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</si>
  <si>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</si>
  <si>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</si>
  <si>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</si>
  <si>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</si>
  <si>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</si>
  <si>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</si>
  <si>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</si>
  <si>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</si>
  <si>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</si>
  <si>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</si>
  <si>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</si>
  <si>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</si>
  <si>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</si>
  <si>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</si>
  <si>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</si>
  <si>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</si>
  <si>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</si>
  <si>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</si>
  <si>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</si>
  <si>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</si>
  <si>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</si>
  <si>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</si>
  <si>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</si>
  <si>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</si>
  <si>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</si>
  <si>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</si>
  <si>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</si>
  <si>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</si>
  <si>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</si>
  <si>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</si>
  <si>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</si>
  <si>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</si>
  <si>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</si>
  <si>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</si>
  <si>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</si>
  <si>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</si>
  <si>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</si>
  <si>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</si>
  <si>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</si>
  <si>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</si>
  <si>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</si>
  <si>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</si>
  <si>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</si>
  <si>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</si>
  <si>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</si>
  <si>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</si>
  <si>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</si>
  <si>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</si>
  <si>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</si>
  <si>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</si>
  <si>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</si>
  <si>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</si>
  <si>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</si>
  <si>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</si>
  <si>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</si>
  <si>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</si>
  <si>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</si>
  <si>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</si>
  <si>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</si>
  <si>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</si>
  <si>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</si>
  <si>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</si>
  <si>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</si>
  <si>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</si>
  <si>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</si>
  <si>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</si>
  <si>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</si>
  <si>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</si>
  <si>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</si>
  <si>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</si>
  <si>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</si>
  <si>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</si>
  <si>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</si>
  <si>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</si>
  <si>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</si>
  <si>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</si>
  <si>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</si>
  <si>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</si>
  <si>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</si>
  <si>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</si>
  <si>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</si>
  <si>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</si>
  <si>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</si>
  <si>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</si>
  <si>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</si>
  <si>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</si>
  <si>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</si>
  <si>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</si>
  <si>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</si>
  <si>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</si>
  <si>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</si>
  <si>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</si>
  <si>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</si>
  <si>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</si>
  <si>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</si>
  <si>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</si>
  <si>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</si>
  <si>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</si>
  <si>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</si>
  <si>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</si>
  <si>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</si>
  <si>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</si>
  <si>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</si>
  <si>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</si>
  <si>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</si>
  <si>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</si>
  <si>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</si>
  <si>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</si>
  <si>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</si>
  <si>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</si>
  <si>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</si>
  <si>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</si>
  <si>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</si>
  <si>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</si>
  <si>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</si>
  <si>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</si>
  <si>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</si>
  <si>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</si>
  <si>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</si>
  <si>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</si>
  <si>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</si>
  <si>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</si>
  <si>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</si>
  <si>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</si>
  <si>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</si>
  <si>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</si>
  <si>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</si>
  <si>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</si>
  <si>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</si>
  <si>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</si>
  <si>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</si>
  <si>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</si>
  <si>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</si>
  <si>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</si>
  <si>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</si>
  <si>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</si>
  <si>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</si>
  <si>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</si>
  <si>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</si>
  <si>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</si>
  <si>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</si>
  <si>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</si>
  <si>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</si>
  <si>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</si>
  <si>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</si>
  <si>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</si>
  <si>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</si>
  <si>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</si>
  <si>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</si>
  <si>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</si>
  <si>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</si>
  <si>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</si>
  <si>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</si>
  <si>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</si>
  <si>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</si>
  <si>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</si>
  <si>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</si>
  <si>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</si>
  <si>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</si>
  <si>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</si>
  <si>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</si>
  <si>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</si>
  <si>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</si>
  <si>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</si>
  <si>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</si>
  <si>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</si>
  <si>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</si>
  <si>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</si>
  <si>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</si>
  <si>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</si>
  <si>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</si>
  <si>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</si>
  <si>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</si>
  <si>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</si>
  <si>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</si>
  <si>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</si>
  <si>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</si>
  <si>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</si>
  <si>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</si>
  <si>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</si>
  <si>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</si>
  <si>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</si>
  <si>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</si>
  <si>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</si>
  <si>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</si>
  <si>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</si>
  <si>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</si>
  <si>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</si>
  <si>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</si>
  <si>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</si>
  <si>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</si>
  <si>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</si>
  <si>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</si>
  <si>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</si>
  <si>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</si>
  <si>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</si>
  <si>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</si>
  <si>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</si>
  <si>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</si>
  <si>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</si>
  <si>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</si>
  <si>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</si>
  <si>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</si>
  <si>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</si>
  <si>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</si>
  <si>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</si>
  <si>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</si>
  <si>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</si>
  <si>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</si>
  <si>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</si>
  <si>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</si>
  <si>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</si>
  <si>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</si>
  <si>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</si>
  <si>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</si>
  <si>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</si>
  <si>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</si>
  <si>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</si>
  <si>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</si>
  <si>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</si>
  <si>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</si>
  <si>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</si>
  <si>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</si>
  <si>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</si>
  <si>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</si>
  <si>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</si>
  <si>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</si>
  <si>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</si>
  <si>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</si>
  <si>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</si>
  <si>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</si>
  <si>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</si>
  <si>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</si>
  <si>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</si>
  <si>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</si>
  <si>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</si>
  <si>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</si>
  <si>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</si>
  <si>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</si>
  <si>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</si>
  <si>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</si>
  <si>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</si>
  <si>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</si>
  <si>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</si>
  <si>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</si>
  <si>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</si>
  <si>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</si>
  <si>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</si>
  <si>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</si>
  <si>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</si>
  <si>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</si>
  <si>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</si>
  <si>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</si>
  <si>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</si>
  <si>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</si>
  <si>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</si>
  <si>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</si>
  <si>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</si>
  <si>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</si>
  <si>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</si>
  <si>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</si>
  <si>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</si>
  <si>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</si>
  <si>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</si>
  <si>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</si>
  <si>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</si>
  <si>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</si>
  <si>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</si>
  <si>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</si>
  <si>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</si>
  <si>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</si>
  <si>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</si>
  <si>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</si>
  <si>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</si>
  <si>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</si>
  <si>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</si>
  <si>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</si>
  <si>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</si>
  <si>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</si>
  <si>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</si>
  <si>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</si>
  <si>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</si>
  <si>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</si>
  <si>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</si>
  <si>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</si>
  <si>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</si>
  <si>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</si>
  <si>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</si>
  <si>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</si>
  <si>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</si>
  <si>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</si>
  <si>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</si>
  <si>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</si>
  <si>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</si>
  <si>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</si>
  <si>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</si>
  <si>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</si>
  <si>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</si>
  <si>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</si>
  <si>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</si>
  <si>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</si>
  <si>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</si>
  <si>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</si>
  <si>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</si>
  <si>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</si>
  <si>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</si>
  <si>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</si>
  <si>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</si>
  <si>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</si>
  <si>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</si>
  <si>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</si>
  <si>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</si>
  <si>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</si>
  <si>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</si>
  <si>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</si>
  <si>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</si>
  <si>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</si>
  <si>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</si>
  <si>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</si>
  <si>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</si>
  <si>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</si>
  <si>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</si>
  <si>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</si>
  <si>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</si>
  <si>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</si>
  <si>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</si>
  <si>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</si>
  <si>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</si>
  <si>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</si>
  <si>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</si>
  <si>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</si>
  <si>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</si>
  <si>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</si>
  <si>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</si>
  <si>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</si>
  <si>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</si>
  <si>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</si>
  <si>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</si>
  <si>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</si>
  <si>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</si>
  <si>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</si>
  <si>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</si>
  <si>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</si>
  <si>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</si>
  <si>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</si>
  <si>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</si>
  <si>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</si>
  <si>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</si>
  <si>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</si>
  <si>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</si>
  <si>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</si>
  <si>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</si>
  <si>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</si>
  <si>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</si>
  <si>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</si>
  <si>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</si>
  <si>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</si>
  <si>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</si>
  <si>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</si>
  <si>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</si>
  <si>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</si>
  <si>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</si>
  <si>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</si>
  <si>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</si>
  <si>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</si>
  <si>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</si>
  <si>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</si>
  <si>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</si>
  <si>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</si>
  <si>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</si>
  <si>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</si>
  <si>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</si>
  <si>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</si>
  <si>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</si>
  <si>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</si>
  <si>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</si>
  <si>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</si>
  <si>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</si>
  <si>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</si>
  <si>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</si>
  <si>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</si>
  <si>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</si>
  <si>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</si>
  <si>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</si>
  <si>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</si>
  <si>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</si>
  <si>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</si>
  <si>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</si>
  <si>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</si>
  <si>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</si>
  <si>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</si>
  <si>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</si>
  <si>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</si>
  <si>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</si>
  <si>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</si>
  <si>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</si>
  <si>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</si>
  <si>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</si>
  <si>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</si>
  <si>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</si>
  <si>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</si>
  <si>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</si>
  <si>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</si>
  <si>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</si>
  <si>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</si>
  <si>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</si>
  <si>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</si>
  <si>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</si>
  <si>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</si>
  <si>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</si>
  <si>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</si>
  <si>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</si>
  <si>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</si>
  <si>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</si>
  <si>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</si>
  <si>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</si>
  <si>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</si>
  <si>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</si>
  <si>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</si>
  <si>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</si>
  <si>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</si>
  <si>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</si>
  <si>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</si>
  <si>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</si>
  <si>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</si>
  <si>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</si>
  <si>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</si>
  <si>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</si>
  <si>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</si>
  <si>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</si>
  <si>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</si>
  <si>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</si>
  <si>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</si>
  <si>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</si>
  <si>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</si>
  <si>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</si>
  <si>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</si>
  <si>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</si>
  <si>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</si>
  <si>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</si>
  <si>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</si>
  <si>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</si>
  <si>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</si>
  <si>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</si>
  <si>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</si>
  <si>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</si>
  <si>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</si>
  <si>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</si>
  <si>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</si>
  <si>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</si>
  <si>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</si>
  <si>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</si>
  <si>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</si>
  <si>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</si>
  <si>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</si>
  <si>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</si>
  <si>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</si>
  <si>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</si>
  <si>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</si>
  <si>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</si>
  <si>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</si>
  <si>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</si>
  <si>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</si>
  <si>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</si>
  <si>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</si>
  <si>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</si>
  <si>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</si>
  <si>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</si>
  <si>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</si>
  <si>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</si>
  <si>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</si>
  <si>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</si>
  <si>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</si>
  <si>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</si>
  <si>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</si>
  <si>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</si>
  <si>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</si>
  <si>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</si>
  <si>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</si>
  <si>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</si>
  <si>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</si>
  <si>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</si>
  <si>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</si>
  <si>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</si>
  <si>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</si>
  <si>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</si>
  <si>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</si>
  <si>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</si>
  <si>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</si>
  <si>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</si>
  <si>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</si>
  <si>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</si>
  <si>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</si>
  <si>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</si>
  <si>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</si>
  <si>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</si>
  <si>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</si>
  <si>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</si>
  <si>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</si>
  <si>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</si>
  <si>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</si>
  <si>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</si>
  <si>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</si>
  <si>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</si>
  <si>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</si>
  <si>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</si>
  <si>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</si>
  <si>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</si>
  <si>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</si>
  <si>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</si>
  <si>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</si>
  <si>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</si>
  <si>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</si>
  <si>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</si>
  <si>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</si>
  <si>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</si>
  <si>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</si>
  <si>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</si>
  <si>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</si>
  <si>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</si>
  <si>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</si>
  <si>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</si>
  <si>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</si>
  <si>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</si>
  <si>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</si>
  <si>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</si>
  <si>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</si>
  <si>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</si>
  <si>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</si>
  <si>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</si>
  <si>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</si>
  <si>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</si>
  <si>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</si>
  <si>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</si>
  <si>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</si>
  <si>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</si>
  <si>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</si>
  <si>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</si>
  <si>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</si>
  <si>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</si>
  <si>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</si>
  <si>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</si>
  <si>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</si>
  <si>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</si>
  <si>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</si>
  <si>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</si>
  <si>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</si>
  <si>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</si>
  <si>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</si>
  <si>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</si>
  <si>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</si>
  <si>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</si>
  <si>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</si>
  <si>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</si>
  <si>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</si>
  <si>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</si>
  <si>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</si>
  <si>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</si>
  <si>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</si>
  <si>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</si>
  <si>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</si>
  <si>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</si>
  <si>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</si>
  <si>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</si>
  <si>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</si>
  <si>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</si>
  <si>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</si>
  <si>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</si>
  <si>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</si>
  <si>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</si>
  <si>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</si>
  <si>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</si>
  <si>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</si>
  <si>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</si>
  <si>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</si>
  <si>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</si>
  <si>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</si>
  <si>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</si>
  <si>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</si>
  <si>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</si>
  <si>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</si>
  <si>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</si>
  <si>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</si>
  <si>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</si>
  <si>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</si>
  <si>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</si>
  <si>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</si>
  <si>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</si>
  <si>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</si>
  <si>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</si>
  <si>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</si>
  <si>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</si>
  <si>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</si>
  <si>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</si>
  <si>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</si>
  <si>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</si>
  <si>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</si>
  <si>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</si>
  <si>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</si>
  <si>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</si>
  <si>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</si>
  <si>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</si>
  <si>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</si>
  <si>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</si>
  <si>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</si>
  <si>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</si>
  <si>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</si>
  <si>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</si>
  <si>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</si>
  <si>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</si>
  <si>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</si>
  <si>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</si>
  <si>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</si>
  <si>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</si>
  <si>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</si>
  <si>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</si>
  <si>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</si>
  <si>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</si>
  <si>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</si>
  <si>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</si>
  <si>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</si>
  <si>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</si>
  <si>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</si>
  <si>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</si>
  <si>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</si>
  <si>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</si>
  <si>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</si>
  <si>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</si>
  <si>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</si>
  <si>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</si>
  <si>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</si>
  <si>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</si>
  <si>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</si>
  <si>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</si>
  <si>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</si>
  <si>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</si>
  <si>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</si>
  <si>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</si>
  <si>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</si>
  <si>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</si>
  <si>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</si>
  <si>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</si>
  <si>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</si>
  <si>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</si>
  <si>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</si>
  <si>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</si>
  <si>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</si>
  <si>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</si>
  <si>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</si>
  <si>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</si>
  <si>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</si>
  <si>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</si>
  <si>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</si>
  <si>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</si>
  <si>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</si>
  <si>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</si>
  <si>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</si>
  <si>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</si>
  <si>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</si>
  <si>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</si>
  <si>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</si>
  <si>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</si>
  <si>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</si>
  <si>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</si>
  <si>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</si>
  <si>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</si>
  <si>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</si>
  <si>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</si>
  <si>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</si>
  <si>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</si>
  <si>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</si>
  <si>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</si>
  <si>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</si>
  <si>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</si>
  <si>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</si>
  <si>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</si>
  <si>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</si>
  <si>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</si>
  <si>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</si>
  <si>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</si>
  <si>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</si>
  <si>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</si>
  <si>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</si>
  <si>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</si>
  <si>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</si>
  <si>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</si>
  <si>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</si>
  <si>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</si>
  <si>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</si>
  <si>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</si>
  <si>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</si>
  <si>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</si>
  <si>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</si>
  <si>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</si>
  <si>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</si>
  <si>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</si>
  <si>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</si>
  <si>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</si>
  <si>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</si>
  <si>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</si>
  <si>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</si>
  <si>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</si>
  <si>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</si>
  <si>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</si>
  <si>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</si>
  <si>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</si>
  <si>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</si>
  <si>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</si>
  <si>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</si>
  <si>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</si>
  <si>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</si>
  <si>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</si>
  <si>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</si>
  <si>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</si>
  <si>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</si>
  <si>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</si>
  <si>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</si>
  <si>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</si>
  <si>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</si>
  <si>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</si>
  <si>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</si>
  <si>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</si>
  <si>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</si>
  <si>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</si>
  <si>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</si>
  <si>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</si>
  <si>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</si>
  <si>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</si>
  <si>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</si>
  <si>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</si>
  <si>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</si>
  <si>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</si>
  <si>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</si>
  <si>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</si>
  <si>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</si>
  <si>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</si>
  <si>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</si>
  <si>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</si>
  <si>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</si>
  <si>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</si>
  <si>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</si>
  <si>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</si>
  <si>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</si>
  <si>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</si>
  <si>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</si>
  <si>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</si>
  <si>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</si>
  <si>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</si>
  <si>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</si>
  <si>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</si>
  <si>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</si>
  <si>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</si>
  <si>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</si>
  <si>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</si>
  <si>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</si>
  <si>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</si>
  <si>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</si>
  <si>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</si>
  <si>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</si>
  <si>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</si>
  <si>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</si>
  <si>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</si>
  <si>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</si>
  <si>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</si>
  <si>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</si>
  <si>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</si>
  <si>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</si>
  <si>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</si>
  <si>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</si>
  <si>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</si>
  <si>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</si>
  <si>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</si>
  <si>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</si>
  <si>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</si>
  <si>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</si>
  <si>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</si>
  <si>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</si>
  <si>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</si>
  <si>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</si>
  <si>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</si>
  <si>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</si>
  <si>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</si>
  <si>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</si>
  <si>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</si>
  <si>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</si>
  <si>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</si>
  <si>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</si>
  <si>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</si>
  <si>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</si>
  <si>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</si>
  <si>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</si>
  <si>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</si>
  <si>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</si>
  <si>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</si>
  <si>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</si>
  <si>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</si>
  <si>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</si>
  <si>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</si>
  <si>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</si>
  <si>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</si>
  <si>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</si>
  <si>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</si>
  <si>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</si>
  <si>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</si>
  <si>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</si>
  <si>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</si>
  <si>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</si>
  <si>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</si>
  <si>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</si>
  <si>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</si>
  <si>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</si>
  <si>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</si>
  <si>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</si>
  <si>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</si>
  <si>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</si>
  <si>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</si>
  <si>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</si>
  <si>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</si>
  <si>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</si>
  <si>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</si>
  <si>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</si>
  <si>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</si>
  <si>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</si>
  <si>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</si>
  <si>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</si>
  <si>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</si>
  <si>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</si>
  <si>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</si>
  <si>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</si>
  <si>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</si>
  <si>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</si>
  <si>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</si>
  <si>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</si>
  <si>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</si>
  <si>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</si>
  <si>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</si>
  <si>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</si>
  <si>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</si>
  <si>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</si>
  <si>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</si>
  <si>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</si>
  <si>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</si>
  <si>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</si>
  <si>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</si>
  <si>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</si>
  <si>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</si>
  <si>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</si>
  <si>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</si>
  <si>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</si>
  <si>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</si>
  <si>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</si>
  <si>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</si>
  <si>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</si>
  <si>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</si>
  <si>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</si>
  <si>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</si>
  <si>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</si>
  <si>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</si>
  <si>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</si>
  <si>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</si>
  <si>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</si>
  <si>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</si>
  <si>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</si>
  <si>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</si>
  <si>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</si>
  <si>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</si>
  <si>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</si>
  <si>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</si>
  <si>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</si>
  <si>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</si>
  <si>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</si>
  <si>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</si>
  <si>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</si>
  <si>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</si>
  <si>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</si>
  <si>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</si>
  <si>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</si>
  <si>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</si>
  <si>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</si>
  <si>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</si>
  <si>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</si>
  <si>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</si>
  <si>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</si>
  <si>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</si>
  <si>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</si>
  <si>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</si>
  <si>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</si>
  <si>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</si>
  <si>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</si>
  <si>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</si>
  <si>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</si>
  <si>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</si>
  <si>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</si>
  <si>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</si>
  <si>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</si>
  <si>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</si>
  <si>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</si>
  <si>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</si>
  <si>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</si>
  <si>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</si>
  <si>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</si>
  <si>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</si>
  <si>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</si>
  <si>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</si>
  <si>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</si>
  <si>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</si>
  <si>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</si>
  <si>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</si>
  <si>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</si>
  <si>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</si>
  <si>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</si>
  <si>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</si>
  <si>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</si>
  <si>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</si>
  <si>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</si>
  <si>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</si>
  <si>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</si>
  <si>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</si>
  <si>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</si>
  <si>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</si>
  <si>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</si>
  <si>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</si>
  <si>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</si>
  <si>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</si>
  <si>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</si>
  <si>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</si>
  <si>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</si>
  <si>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</si>
  <si>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</si>
  <si>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</si>
  <si>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</si>
  <si>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</si>
  <si>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</si>
  <si>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</si>
  <si>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</si>
  <si>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</si>
  <si>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</si>
  <si>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</si>
  <si>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</si>
  <si>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</si>
  <si>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</si>
  <si>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</si>
  <si>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</si>
  <si>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</si>
  <si>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</si>
  <si>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</si>
  <si>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</si>
  <si>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</si>
  <si>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</si>
  <si>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</si>
  <si>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</si>
  <si>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</si>
  <si>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</si>
  <si>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</si>
  <si>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</si>
  <si>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</si>
  <si>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</si>
  <si>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</si>
  <si>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</si>
  <si>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</si>
  <si>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</si>
  <si>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</si>
  <si>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</si>
  <si>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</si>
  <si>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</si>
  <si>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</si>
  <si>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</si>
  <si>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</si>
  <si>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</si>
  <si>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</si>
  <si>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</si>
  <si>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</si>
  <si>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</si>
  <si>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</si>
  <si>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</si>
  <si>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</si>
  <si>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</si>
  <si>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</si>
  <si>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</si>
  <si>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</si>
  <si>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</si>
  <si>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</si>
  <si>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</si>
  <si>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</si>
  <si>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</si>
  <si>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</si>
  <si>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</si>
  <si>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</si>
  <si>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</si>
  <si>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</si>
  <si>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</si>
  <si>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</si>
  <si>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</si>
  <si>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</si>
  <si>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</si>
  <si>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</si>
  <si>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</si>
  <si>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</si>
  <si>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</si>
  <si>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</si>
  <si>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</si>
  <si>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</si>
  <si>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</si>
  <si>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</si>
  <si>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</si>
  <si>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</si>
  <si>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</si>
  <si>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</si>
  <si>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</si>
  <si>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</si>
  <si>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</si>
  <si>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</si>
  <si>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</si>
  <si>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</si>
  <si>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</si>
  <si>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</si>
  <si>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</si>
  <si>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</si>
  <si>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</si>
  <si>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</si>
  <si>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</si>
  <si>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</si>
  <si>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</si>
  <si>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</si>
  <si>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</si>
  <si>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</si>
  <si>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</si>
  <si>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</si>
  <si>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</si>
  <si>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</si>
  <si>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</si>
  <si>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</si>
  <si>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</si>
  <si>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</si>
  <si>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</si>
  <si>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</si>
  <si>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</si>
  <si>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</si>
  <si>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</si>
  <si>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</si>
  <si>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</si>
  <si>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</si>
  <si>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</si>
  <si>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</si>
  <si>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</si>
  <si>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</si>
  <si>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</si>
  <si>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</si>
  <si>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</si>
  <si>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</si>
  <si>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</si>
  <si>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</si>
  <si>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</si>
  <si>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</si>
  <si>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</si>
  <si>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</si>
  <si>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</si>
  <si>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</si>
  <si>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</si>
  <si>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</si>
  <si>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</si>
  <si>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</si>
  <si>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</si>
  <si>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</si>
  <si>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</si>
  <si>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</si>
  <si>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</si>
  <si>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</si>
  <si>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</si>
  <si>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</si>
  <si>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</si>
  <si>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</si>
  <si>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</si>
  <si>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</si>
  <si>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</si>
  <si>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</si>
  <si>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</si>
  <si>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</si>
  <si>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</si>
  <si>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</si>
  <si>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</si>
  <si>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</si>
  <si>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</si>
  <si>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</si>
  <si>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</si>
  <si>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</si>
  <si>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</si>
  <si>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</si>
  <si>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</si>
  <si>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</si>
  <si>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</si>
  <si>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</si>
  <si>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</si>
  <si>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</si>
  <si>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</si>
  <si>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</si>
  <si>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</si>
  <si>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</si>
  <si>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</si>
  <si>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</si>
  <si>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</si>
  <si>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</si>
  <si>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</si>
  <si>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</si>
  <si>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</si>
  <si>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</si>
  <si>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</si>
  <si>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</si>
  <si>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</si>
  <si>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</si>
  <si>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</si>
  <si>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</si>
  <si>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</si>
  <si>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</si>
  <si>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</si>
  <si>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</si>
  <si>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</si>
  <si>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</si>
  <si>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</si>
  <si>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</si>
  <si>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</si>
  <si>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</si>
  <si>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</si>
  <si>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</si>
  <si>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</si>
  <si>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</si>
  <si>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</si>
  <si>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</si>
  <si>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</si>
  <si>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</si>
  <si>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</si>
  <si>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</si>
  <si>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</si>
  <si>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</si>
  <si>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</si>
  <si>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</si>
  <si>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</si>
  <si>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</si>
  <si>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</si>
  <si>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</si>
  <si>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</si>
  <si>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</si>
  <si>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</si>
  <si>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</si>
  <si>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</si>
  <si>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</si>
  <si>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</si>
  <si>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</si>
  <si>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</si>
  <si>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</si>
  <si>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</si>
  <si>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</si>
  <si>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</si>
  <si>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</si>
  <si>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</si>
  <si>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</si>
  <si>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</si>
  <si>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</si>
  <si>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</si>
  <si>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</si>
  <si>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</si>
  <si>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</si>
  <si>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</si>
  <si>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</si>
  <si>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</si>
  <si>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</si>
  <si>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</si>
  <si>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</si>
  <si>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</si>
  <si>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</si>
  <si>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</si>
  <si>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</si>
  <si>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</si>
  <si>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</si>
  <si>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</si>
  <si>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</si>
  <si>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</si>
  <si>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</si>
  <si>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</si>
  <si>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</si>
  <si>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</si>
  <si>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</si>
  <si>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</si>
  <si>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</si>
  <si>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</si>
  <si>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</si>
  <si>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</si>
  <si>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</si>
  <si>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</si>
  <si>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</si>
  <si>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</si>
  <si>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</si>
  <si>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</si>
  <si>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</si>
  <si>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</si>
  <si>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</si>
  <si>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</si>
  <si>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</si>
  <si>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</si>
  <si>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</si>
  <si>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</si>
  <si>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</si>
  <si>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</si>
  <si>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</si>
  <si>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</si>
  <si>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</si>
  <si>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</si>
  <si>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</si>
  <si>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</si>
  <si>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</si>
  <si>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</si>
  <si>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</si>
  <si>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</si>
  <si>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</si>
  <si>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</si>
  <si>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</si>
  <si>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</si>
  <si>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</si>
  <si>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</si>
  <si>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</si>
  <si>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</si>
  <si>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</si>
  <si>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</si>
  <si>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</si>
  <si>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</si>
  <si>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</si>
  <si>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</si>
  <si>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</si>
  <si>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</si>
  <si>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</si>
  <si>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</si>
  <si>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</si>
  <si>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</si>
  <si>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</si>
  <si>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</si>
  <si>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</si>
  <si>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</si>
  <si>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</si>
  <si>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</si>
  <si>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</si>
  <si>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</si>
  <si>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</si>
  <si>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</si>
  <si>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</si>
  <si>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</si>
  <si>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</si>
  <si>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</si>
  <si>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</si>
  <si>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</si>
  <si>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</si>
  <si>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</si>
  <si>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</si>
  <si>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</si>
  <si>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</si>
  <si>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</si>
  <si>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</si>
  <si>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</si>
  <si>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</si>
  <si>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</si>
  <si>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</si>
  <si>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</si>
  <si>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</si>
  <si>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</si>
  <si>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</si>
  <si>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</si>
  <si>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</si>
  <si>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</si>
  <si>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</si>
  <si>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</si>
  <si>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</si>
  <si>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</si>
  <si>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</si>
  <si>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</si>
  <si>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</si>
  <si>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</si>
  <si>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</si>
  <si>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</si>
  <si>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</si>
  <si>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</si>
  <si>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</si>
  <si>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</si>
  <si>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</si>
  <si>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</si>
  <si>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</si>
  <si>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</si>
  <si>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</si>
  <si>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</si>
  <si>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</si>
  <si>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</si>
  <si>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</si>
  <si>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</si>
  <si>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</si>
  <si>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</si>
  <si>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</si>
  <si>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</si>
  <si>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</si>
  <si>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</si>
  <si>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</si>
  <si>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</si>
  <si>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</si>
  <si>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</si>
  <si>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</si>
  <si>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</si>
  <si>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</si>
  <si>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</si>
  <si>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</si>
  <si>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</si>
  <si>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</si>
  <si>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</si>
  <si>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</si>
  <si>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</si>
  <si>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</si>
  <si>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</si>
  <si>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</si>
  <si>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</si>
  <si>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</si>
  <si>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</si>
  <si>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</si>
  <si>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</si>
  <si>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</si>
  <si>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</si>
  <si>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</si>
  <si>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</si>
  <si>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</si>
  <si>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</si>
  <si>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</si>
  <si>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</si>
  <si>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</si>
  <si>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</si>
  <si>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</si>
  <si>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</si>
  <si>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</si>
  <si>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</si>
  <si>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</si>
  <si>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</si>
  <si>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</si>
  <si>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</si>
  <si>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</si>
  <si>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</si>
  <si>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</si>
  <si>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</si>
  <si>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</si>
  <si>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</si>
  <si>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</si>
  <si>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</si>
  <si>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</si>
  <si>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</si>
  <si>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</si>
  <si>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</si>
  <si>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</si>
  <si>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</si>
  <si>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</si>
  <si>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</si>
  <si>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</si>
  <si>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</si>
  <si>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</si>
  <si>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</si>
  <si>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</si>
  <si>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</si>
  <si>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</si>
  <si>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</si>
  <si>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</si>
  <si>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</si>
  <si>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</si>
  <si>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</si>
  <si>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</si>
  <si>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</si>
  <si>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</si>
  <si>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</si>
  <si>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</si>
  <si>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</si>
  <si>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</si>
  <si>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</si>
  <si>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</si>
  <si>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</si>
  <si>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</si>
  <si>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</si>
  <si>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</si>
  <si>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</si>
  <si>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</si>
  <si>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</si>
  <si>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</si>
  <si>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</si>
  <si>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</si>
  <si>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</si>
  <si>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</si>
  <si>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</si>
  <si>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</si>
  <si>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</si>
  <si>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</si>
  <si>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</si>
  <si>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</si>
  <si>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</si>
  <si>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</si>
  <si>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</si>
  <si>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</si>
  <si>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</si>
  <si>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</si>
  <si>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</si>
  <si>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</si>
  <si>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</si>
  <si>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</si>
  <si>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</si>
  <si>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</si>
  <si>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</si>
  <si>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</si>
  <si>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</si>
  <si>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</si>
  <si>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</si>
  <si>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</si>
  <si>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</si>
  <si>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</si>
  <si>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</si>
  <si>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</si>
  <si>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</si>
  <si>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</si>
  <si>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</si>
  <si>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</si>
  <si>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</si>
  <si>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</si>
  <si>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</si>
  <si>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</si>
  <si>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</si>
  <si>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</si>
  <si>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</si>
  <si>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</si>
  <si>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</si>
  <si>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</si>
  <si>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</si>
  <si>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</si>
  <si>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</si>
  <si>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</si>
  <si>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</si>
  <si>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</si>
  <si>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</si>
  <si>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</si>
  <si>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</si>
  <si>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</si>
  <si>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</si>
  <si>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</si>
  <si>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</si>
  <si>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</si>
  <si>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</si>
  <si>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</si>
  <si>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</si>
  <si>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</si>
  <si>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</si>
  <si>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</si>
  <si>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</si>
  <si>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</si>
  <si>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</si>
  <si>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</si>
  <si>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</si>
  <si>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</si>
  <si>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</si>
  <si>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</si>
  <si>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</si>
  <si>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</si>
  <si>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</si>
  <si>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</si>
  <si>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</si>
  <si>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</si>
  <si>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</si>
  <si>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</si>
  <si>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</si>
  <si>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</si>
  <si>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</si>
  <si>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</si>
  <si>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</si>
  <si>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</si>
  <si>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</si>
  <si>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</si>
  <si>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</si>
  <si>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</si>
  <si>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</si>
  <si>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</si>
  <si>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</si>
  <si>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</si>
  <si>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</si>
  <si>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</si>
  <si>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</si>
  <si>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</si>
  <si>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</si>
  <si>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</si>
  <si>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</si>
  <si>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</si>
  <si>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</si>
  <si>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</si>
  <si>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</si>
  <si>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</si>
  <si>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</si>
  <si>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</si>
  <si>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</si>
  <si>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</si>
  <si>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</si>
  <si>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</si>
  <si>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</si>
  <si>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</si>
  <si>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</si>
  <si>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</si>
  <si>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</si>
  <si>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</si>
  <si>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</si>
  <si>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</si>
  <si>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</si>
  <si>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</si>
  <si>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</si>
  <si>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</si>
  <si>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</si>
  <si>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</si>
  <si>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</si>
  <si>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</si>
  <si>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</si>
  <si>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</si>
  <si>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</si>
  <si>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</si>
  <si>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</si>
  <si>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</si>
  <si>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</si>
  <si>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</si>
  <si>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</si>
  <si>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</si>
  <si>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</si>
  <si>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</si>
  <si>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</si>
  <si>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</si>
  <si>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</si>
  <si>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</si>
  <si>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</si>
  <si>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</si>
  <si>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</si>
  <si>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</si>
  <si>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</si>
  <si>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</si>
  <si>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</si>
  <si>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</si>
  <si>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</si>
  <si>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</si>
  <si>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</si>
  <si>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</si>
  <si>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</si>
  <si>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</si>
  <si>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</si>
  <si>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</si>
  <si>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</si>
  <si>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</si>
  <si>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</si>
  <si>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</si>
  <si>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</si>
  <si>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</si>
  <si>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</si>
  <si>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</si>
  <si>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</si>
  <si>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</si>
  <si>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</si>
  <si>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</si>
  <si>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</si>
  <si>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</si>
  <si>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</si>
  <si>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</si>
  <si>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</si>
  <si>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</si>
  <si>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</si>
  <si>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</si>
  <si>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</si>
  <si>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</si>
  <si>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</si>
  <si>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</si>
  <si>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</si>
  <si>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</si>
  <si>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</si>
  <si>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</si>
  <si>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</si>
  <si>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</si>
  <si>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</si>
  <si>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</si>
  <si>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</si>
  <si>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</si>
  <si>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</si>
  <si>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</si>
  <si>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</si>
  <si>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</si>
  <si>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</si>
  <si>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</si>
  <si>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</si>
  <si>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</si>
  <si>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</si>
  <si>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</si>
  <si>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</si>
  <si>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</si>
  <si>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</si>
  <si>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</si>
  <si>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</si>
  <si>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</si>
  <si>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</si>
  <si>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</si>
  <si>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</si>
  <si>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</si>
  <si>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</si>
  <si>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</si>
  <si>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</si>
  <si>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</si>
  <si>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</si>
  <si>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</si>
  <si>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</si>
  <si>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</si>
  <si>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</si>
  <si>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</si>
  <si>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</si>
  <si>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</si>
  <si>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</si>
  <si>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</si>
  <si>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</si>
  <si>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</si>
  <si>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</si>
  <si>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</si>
  <si>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</si>
  <si>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</si>
  <si>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</si>
  <si>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</si>
  <si>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</si>
  <si>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</si>
  <si>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</si>
  <si>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</si>
  <si>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</si>
  <si>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</si>
  <si>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</si>
  <si>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</si>
  <si>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</si>
  <si>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</si>
  <si>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</si>
  <si>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</si>
  <si>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</si>
  <si>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</si>
  <si>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</si>
  <si>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</si>
  <si>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</si>
  <si>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</si>
  <si>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</si>
  <si>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</si>
  <si>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</si>
  <si>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</si>
  <si>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</si>
  <si>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</si>
  <si>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</si>
  <si>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</si>
  <si>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</si>
  <si>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</si>
  <si>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</si>
  <si>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</si>
  <si>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</si>
  <si>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</si>
  <si>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</si>
  <si>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</si>
  <si>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</si>
  <si>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</si>
  <si>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</si>
  <si>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</si>
  <si>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</si>
  <si>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</si>
  <si>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</si>
  <si>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</si>
  <si>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</si>
  <si>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</si>
  <si>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</si>
  <si>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</si>
  <si>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</si>
  <si>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</si>
  <si>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</si>
  <si>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</si>
  <si>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</si>
  <si>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</si>
  <si>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</si>
  <si>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</si>
  <si>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</si>
  <si>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</si>
  <si>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</si>
  <si>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</si>
  <si>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</si>
  <si>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</si>
  <si>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</si>
  <si>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</si>
  <si>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</si>
  <si>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</si>
  <si>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</si>
  <si>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</si>
  <si>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</si>
  <si>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</si>
  <si>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</si>
  <si>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</si>
  <si>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</si>
  <si>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</si>
  <si>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</si>
  <si>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</si>
  <si>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</si>
  <si>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</si>
  <si>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</si>
  <si>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</si>
  <si>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</si>
  <si>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</si>
  <si>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</si>
  <si>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</si>
  <si>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</si>
  <si>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</si>
  <si>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</si>
  <si>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</si>
  <si>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</si>
  <si>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</si>
  <si>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</si>
  <si>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</si>
  <si>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</si>
  <si>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</si>
  <si>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</si>
  <si>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</si>
  <si>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</si>
  <si>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</si>
  <si>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</si>
  <si>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</si>
  <si>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</si>
  <si>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</si>
  <si>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</si>
  <si>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</si>
  <si>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</si>
  <si>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</si>
  <si>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</si>
  <si>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</si>
  <si>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</si>
  <si>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</si>
  <si>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</si>
  <si>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</si>
  <si>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</si>
  <si>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</si>
  <si>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</si>
  <si>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</si>
  <si>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</si>
  <si>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</si>
  <si>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</si>
  <si>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</si>
  <si>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</si>
  <si>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</si>
  <si>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</si>
  <si>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</si>
  <si>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</si>
  <si>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</si>
  <si>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</si>
  <si>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</si>
  <si>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</si>
  <si>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</si>
  <si>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</si>
  <si>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</si>
  <si>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</si>
  <si>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</si>
  <si>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</si>
  <si>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</si>
  <si>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</si>
  <si>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</si>
  <si>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</si>
  <si>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</si>
  <si>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</si>
  <si>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</si>
  <si>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</si>
  <si>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</si>
  <si>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</si>
  <si>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</si>
  <si>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</si>
  <si>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</si>
  <si>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</si>
  <si>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</si>
  <si>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</si>
  <si>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</si>
  <si>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</si>
  <si>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</si>
  <si>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</si>
  <si>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</si>
  <si>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</si>
  <si>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</si>
  <si>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</si>
  <si>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</si>
  <si>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</si>
  <si>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</si>
  <si>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</si>
  <si>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</si>
  <si>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</si>
  <si>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</si>
  <si>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</si>
  <si>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</si>
  <si>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</si>
  <si>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</si>
  <si>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</si>
  <si>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</si>
  <si>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</si>
  <si>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</si>
  <si>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</si>
  <si>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</si>
  <si>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</si>
  <si>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</si>
  <si>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</si>
  <si>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</si>
  <si>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</si>
  <si>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</si>
  <si>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</si>
  <si>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</si>
  <si>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</si>
  <si>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</si>
  <si>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</si>
  <si>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</si>
  <si>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</si>
  <si>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</si>
  <si>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</si>
  <si>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</si>
  <si>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</si>
  <si>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</si>
  <si>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</si>
  <si>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</si>
  <si>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</si>
  <si>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</si>
  <si>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</si>
  <si>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</si>
  <si>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</si>
  <si>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</si>
  <si>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</si>
  <si>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</si>
  <si>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</si>
  <si>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</si>
  <si>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</si>
  <si>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</si>
  <si>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</si>
  <si>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</si>
  <si>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</si>
  <si>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</si>
  <si>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</si>
  <si>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</si>
  <si>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</si>
  <si>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</si>
  <si>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</si>
  <si>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</si>
  <si>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</si>
  <si>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</si>
  <si>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</si>
  <si>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</si>
  <si>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</si>
  <si>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</si>
  <si>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</si>
  <si>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</si>
  <si>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</si>
  <si>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</si>
  <si>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</si>
  <si>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</si>
  <si>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</si>
  <si>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</si>
  <si>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</si>
  <si>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</si>
  <si>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</si>
  <si>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</si>
  <si>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</si>
  <si>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</si>
  <si>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</si>
  <si>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</si>
  <si>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</si>
  <si>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</si>
  <si>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</si>
  <si>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</si>
  <si>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</si>
  <si>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</si>
  <si>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</si>
  <si>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</si>
  <si>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</si>
  <si>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</si>
  <si>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</si>
  <si>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</si>
  <si>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</si>
  <si>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</si>
  <si>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</si>
  <si>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</si>
  <si>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</si>
  <si>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</si>
  <si>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</si>
  <si>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</si>
  <si>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</si>
  <si>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</si>
  <si>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</si>
  <si>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</si>
  <si>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</si>
  <si>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</si>
  <si>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</si>
  <si>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</si>
  <si>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</si>
  <si>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</si>
  <si>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</si>
  <si>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</si>
  <si>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</si>
  <si>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</si>
  <si>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</si>
  <si>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</si>
  <si>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</si>
  <si>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</si>
  <si>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</si>
  <si>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</si>
  <si>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</si>
  <si>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</si>
  <si>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</si>
  <si>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</si>
  <si>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</si>
  <si>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</si>
  <si>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</si>
  <si>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</si>
  <si>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</si>
  <si>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</si>
  <si>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</si>
  <si>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</si>
  <si>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</si>
  <si>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</si>
  <si>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</si>
  <si>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</si>
  <si>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</si>
  <si>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</si>
  <si>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</si>
  <si>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</si>
  <si>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</si>
  <si>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</si>
  <si>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</si>
  <si>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</si>
  <si>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</si>
  <si>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</si>
  <si>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</si>
  <si>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</si>
  <si>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</si>
  <si>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</si>
  <si>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</si>
  <si>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</si>
  <si>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</si>
  <si>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</si>
  <si>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</si>
  <si>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</si>
  <si>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</si>
  <si>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</si>
  <si>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</si>
  <si>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</si>
  <si>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</si>
  <si>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</si>
  <si>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</si>
  <si>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</si>
  <si>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</si>
  <si>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</si>
  <si>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</si>
  <si>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</si>
  <si>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</si>
  <si>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</si>
  <si>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</si>
  <si>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</si>
  <si>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</si>
  <si>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</si>
  <si>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</si>
  <si>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</si>
  <si>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</si>
  <si>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</si>
  <si>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</si>
  <si>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</si>
  <si>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</si>
  <si>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</si>
  <si>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</si>
  <si>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</si>
  <si>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</si>
  <si>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</si>
  <si>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</si>
  <si>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</si>
  <si>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</si>
  <si>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</si>
  <si>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</si>
  <si>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</si>
  <si>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</si>
  <si>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</si>
  <si>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</si>
  <si>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</si>
  <si>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</si>
  <si>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</si>
  <si>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</si>
  <si>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</si>
  <si>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</si>
  <si>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</si>
  <si>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</si>
  <si>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</si>
  <si>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</si>
  <si>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</si>
  <si>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</si>
  <si>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</si>
  <si>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</si>
  <si>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</si>
  <si>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</si>
  <si>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</si>
  <si>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</si>
  <si>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</si>
  <si>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</si>
  <si>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</si>
  <si>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</si>
  <si>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</si>
  <si>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</si>
  <si>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</si>
  <si>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</si>
  <si>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</si>
  <si>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</si>
  <si>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</si>
  <si>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</si>
  <si>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</si>
  <si>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</si>
  <si>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</si>
  <si>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</si>
  <si>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</si>
  <si>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</si>
  <si>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</si>
  <si>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</si>
  <si>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</si>
  <si>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</si>
  <si>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</si>
  <si>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</si>
  <si>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</si>
  <si>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</si>
  <si>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</si>
  <si>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</si>
  <si>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</si>
  <si>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</si>
  <si>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</si>
  <si>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</si>
  <si>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</si>
  <si>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</si>
  <si>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</si>
  <si>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</si>
  <si>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</si>
  <si>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</si>
  <si>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</si>
  <si>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</si>
  <si>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</si>
  <si>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</si>
  <si>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</si>
  <si>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</si>
  <si>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</si>
  <si>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</si>
  <si>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</si>
  <si>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</si>
  <si>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</si>
  <si>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</si>
  <si>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</si>
  <si>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</si>
  <si>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</si>
  <si>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</si>
  <si>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</si>
  <si>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</si>
  <si>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</si>
  <si>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</si>
  <si>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</si>
  <si>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</si>
  <si>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</si>
  <si>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</si>
  <si>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</si>
  <si>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</si>
  <si>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</si>
  <si>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</si>
  <si>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</si>
  <si>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</si>
  <si>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</si>
  <si>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</si>
  <si>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</si>
  <si>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</si>
  <si>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</si>
  <si>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</si>
  <si>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</si>
  <si>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</si>
  <si>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</si>
  <si>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</si>
  <si>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</si>
  <si>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</si>
  <si>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</si>
  <si>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</si>
  <si>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</si>
  <si>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</si>
  <si>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</si>
  <si>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</si>
  <si>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</si>
  <si>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</si>
  <si>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</si>
  <si>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</si>
  <si>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</si>
  <si>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</si>
  <si>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</si>
  <si>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</si>
  <si>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</si>
  <si>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</si>
  <si>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</si>
  <si>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</si>
  <si>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</si>
  <si>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</si>
  <si>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</si>
  <si>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</si>
  <si>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</si>
  <si>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</si>
  <si>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</si>
  <si>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</si>
  <si>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</si>
  <si>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</si>
  <si>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</si>
  <si>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</si>
  <si>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</si>
  <si>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</si>
  <si>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</si>
  <si>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</si>
  <si>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</si>
  <si>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</si>
  <si>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</si>
  <si>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</si>
  <si>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</si>
  <si>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</si>
  <si>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</si>
  <si>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</si>
  <si>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</si>
  <si>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</si>
  <si>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</si>
  <si>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</si>
  <si>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</si>
  <si>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</si>
  <si>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</si>
  <si>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</si>
  <si>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</si>
  <si>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</si>
  <si>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</si>
  <si>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</si>
  <si>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</si>
  <si>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</si>
  <si>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</si>
  <si>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</si>
  <si>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</si>
  <si>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</si>
  <si>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</si>
  <si>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</si>
  <si>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</si>
  <si>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</si>
  <si>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</si>
  <si>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</si>
  <si>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</si>
  <si>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</si>
  <si>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</si>
  <si>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</si>
  <si>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</si>
  <si>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</si>
  <si>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</si>
  <si>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</si>
  <si>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</si>
  <si>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</si>
  <si>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</si>
  <si>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</si>
  <si>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</si>
  <si>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</si>
  <si>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</si>
  <si>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</si>
  <si>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</si>
  <si>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</si>
  <si>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</si>
  <si>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</si>
  <si>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</si>
  <si>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</si>
  <si>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</si>
  <si>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</si>
  <si>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</si>
  <si>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</si>
  <si>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</si>
  <si>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</si>
  <si>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</si>
  <si>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</si>
  <si>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</si>
  <si>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</si>
  <si>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</si>
  <si>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</si>
  <si>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</si>
  <si>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</si>
  <si>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</si>
  <si>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</si>
  <si>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</si>
  <si>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</si>
  <si>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</si>
  <si>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</si>
  <si>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</si>
  <si>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</si>
  <si>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</si>
  <si>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</si>
  <si>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</si>
  <si>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</si>
  <si>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</si>
  <si>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</si>
  <si>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</si>
  <si>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</si>
  <si>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</si>
  <si>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</si>
  <si>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</si>
  <si>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</si>
  <si>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</si>
  <si>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</si>
  <si>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</si>
  <si>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</si>
  <si>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</si>
  <si>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</si>
  <si>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</si>
  <si>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</si>
  <si>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</si>
  <si>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</si>
  <si>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</si>
  <si>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</si>
  <si>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</si>
  <si>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</si>
  <si>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</si>
  <si>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</si>
  <si>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</si>
  <si>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</si>
  <si>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</si>
  <si>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</si>
  <si>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</si>
  <si>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</si>
  <si>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</si>
  <si>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</si>
  <si>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</si>
  <si>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</si>
  <si>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</si>
  <si>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</si>
  <si>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</si>
  <si>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</si>
  <si>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</si>
  <si>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</si>
  <si>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</si>
  <si>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</si>
  <si>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</si>
  <si>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</si>
  <si>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</si>
  <si>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</si>
  <si>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</si>
  <si>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</si>
  <si>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</si>
  <si>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</si>
  <si>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</si>
  <si>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</si>
  <si>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</si>
  <si>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</si>
  <si>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</si>
  <si>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</si>
  <si>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</si>
  <si>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</si>
  <si>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</si>
  <si>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</si>
  <si>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</si>
  <si>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</si>
  <si>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</si>
  <si>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</si>
  <si>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</si>
  <si>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</si>
  <si>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</si>
  <si>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</si>
  <si>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</si>
  <si>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</si>
  <si>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</si>
  <si>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</si>
  <si>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</si>
  <si>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</si>
  <si>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</si>
  <si>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</si>
  <si>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</si>
  <si>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</si>
  <si>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</si>
  <si>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</si>
  <si>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</si>
  <si>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</si>
  <si>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</si>
  <si>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</si>
  <si>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</si>
  <si>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</si>
  <si>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</si>
  <si>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</si>
  <si>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</si>
  <si>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</si>
  <si>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</si>
  <si>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</si>
  <si>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</si>
  <si>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</si>
  <si>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</si>
  <si>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</si>
  <si>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</si>
  <si>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</si>
  <si>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</si>
  <si>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</si>
  <si>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</si>
  <si>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</si>
  <si>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</si>
  <si>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</si>
  <si>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</si>
  <si>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</si>
  <si>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</si>
  <si>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</si>
  <si>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</si>
  <si>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</si>
  <si>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</si>
  <si>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</si>
  <si>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</si>
  <si>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</si>
  <si>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</si>
  <si>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</si>
  <si>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</si>
  <si>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</si>
  <si>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</si>
  <si>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</si>
  <si>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</si>
  <si>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</si>
  <si>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</si>
  <si>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</si>
  <si>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</si>
  <si>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</si>
  <si>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</si>
  <si>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</si>
  <si>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</si>
  <si>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</si>
  <si>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</si>
  <si>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</si>
  <si>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</si>
  <si>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</si>
  <si>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</si>
  <si>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</si>
  <si>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</si>
  <si>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</si>
  <si>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</si>
  <si>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</si>
  <si>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</si>
  <si>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</si>
  <si>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</si>
  <si>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</si>
  <si>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</si>
  <si>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</si>
  <si>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</si>
  <si>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</si>
  <si>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</si>
  <si>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</si>
  <si>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</si>
  <si>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</si>
  <si>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</si>
  <si>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</si>
  <si>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</si>
  <si>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</si>
  <si>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</si>
  <si>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</si>
  <si>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</si>
  <si>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</si>
  <si>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</si>
  <si>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</si>
  <si>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</si>
  <si>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</si>
  <si>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</si>
  <si>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</si>
  <si>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</si>
  <si>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</si>
  <si>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</si>
  <si>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</si>
  <si>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</si>
  <si>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</si>
  <si>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</si>
  <si>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</si>
  <si>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</si>
  <si>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</si>
  <si>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</si>
  <si>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</si>
  <si>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</si>
  <si>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</si>
  <si>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</si>
  <si>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</si>
  <si>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</si>
  <si>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</si>
  <si>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</si>
  <si>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</si>
  <si>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</si>
  <si>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</si>
  <si>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</si>
  <si>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</si>
  <si>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</si>
  <si>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</si>
  <si>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</si>
  <si>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</si>
  <si>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</si>
  <si>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</si>
  <si>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</si>
  <si>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</si>
  <si>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</si>
  <si>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</si>
  <si>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</si>
  <si>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</si>
  <si>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</si>
  <si>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</si>
  <si>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</si>
  <si>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</si>
  <si>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</si>
  <si>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</si>
  <si>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</si>
  <si>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</si>
  <si>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</si>
  <si>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</si>
  <si>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</si>
  <si>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</si>
  <si>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</si>
  <si>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</si>
  <si>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</si>
  <si>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</si>
  <si>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</si>
  <si>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</si>
  <si>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</si>
  <si>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</si>
  <si>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</si>
  <si>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</si>
  <si>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</si>
  <si>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</si>
  <si>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</si>
  <si>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</si>
  <si>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</si>
  <si>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</si>
  <si>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</si>
  <si>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</si>
  <si>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</si>
  <si>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</si>
  <si>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</si>
  <si>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</si>
  <si>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</si>
  <si>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</si>
  <si>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</si>
  <si>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</si>
  <si>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</si>
  <si>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</si>
  <si>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</si>
  <si>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</si>
  <si>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</si>
  <si>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</si>
  <si>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</si>
  <si>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</si>
  <si>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</si>
  <si>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</si>
  <si>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</si>
  <si>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</si>
  <si>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</si>
  <si>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</si>
  <si>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</si>
  <si>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</si>
  <si>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</si>
  <si>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</si>
  <si>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</si>
  <si>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</si>
  <si>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</si>
  <si>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</si>
  <si>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</si>
  <si>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</si>
  <si>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</si>
  <si>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</si>
  <si>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</si>
  <si>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</si>
  <si>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</si>
  <si>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</si>
  <si>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</si>
  <si>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</si>
  <si>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</si>
  <si>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</si>
  <si>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</si>
  <si>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</si>
  <si>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</si>
  <si>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</si>
  <si>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</si>
  <si>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</si>
  <si>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</si>
  <si>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</si>
  <si>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</si>
  <si>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</si>
  <si>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</si>
  <si>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</si>
  <si>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</si>
  <si>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</si>
  <si>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</si>
  <si>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</si>
  <si>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</si>
  <si>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</si>
  <si>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</si>
  <si>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</si>
  <si>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</si>
  <si>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</si>
  <si>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</si>
  <si>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</si>
  <si>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</si>
  <si>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</si>
  <si>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</si>
  <si>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</si>
  <si>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</si>
  <si>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</si>
  <si>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</si>
  <si>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</si>
  <si>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</si>
  <si>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</si>
  <si>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</si>
  <si>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</si>
  <si>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</si>
  <si>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</si>
  <si>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</si>
  <si>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</si>
  <si>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</si>
  <si>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</si>
  <si>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</si>
  <si>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</si>
  <si>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</si>
  <si>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</si>
  <si>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</si>
  <si>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</si>
  <si>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</si>
  <si>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</si>
  <si>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</si>
  <si>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</si>
  <si>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</si>
  <si>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</si>
  <si>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</si>
  <si>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</si>
  <si>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</si>
  <si>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</si>
  <si>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</si>
  <si>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</si>
  <si>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</si>
  <si>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</si>
  <si>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</si>
  <si>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</si>
  <si>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</si>
  <si>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</si>
  <si>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</si>
  <si>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</si>
  <si>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</si>
  <si>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</si>
  <si>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</si>
  <si>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</si>
  <si>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</si>
  <si>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</si>
  <si>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</si>
  <si>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</si>
  <si>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</si>
  <si>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</si>
  <si>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</si>
  <si>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</si>
  <si>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</si>
  <si>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</si>
  <si>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</si>
  <si>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</si>
  <si>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</si>
  <si>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</si>
  <si>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</si>
  <si>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</si>
  <si>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</si>
  <si>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</si>
  <si>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</si>
  <si>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</si>
  <si>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</si>
  <si>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</si>
  <si>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</si>
  <si>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</si>
  <si>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</si>
  <si>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</si>
  <si>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</si>
  <si>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</si>
  <si>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</si>
  <si>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</si>
  <si>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</si>
  <si>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</si>
  <si>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</si>
  <si>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</si>
  <si>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</si>
  <si>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</si>
  <si>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</si>
  <si>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</si>
  <si>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</si>
  <si>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</si>
  <si>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</si>
  <si>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</si>
  <si>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</si>
  <si>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</si>
  <si>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</si>
  <si>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</si>
  <si>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</si>
  <si>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</si>
  <si>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</si>
  <si>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</si>
  <si>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</si>
  <si>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</si>
  <si>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</si>
  <si>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</si>
  <si>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</si>
  <si>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</si>
  <si>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</si>
  <si>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</si>
  <si>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</si>
  <si>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</si>
  <si>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</si>
  <si>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</si>
  <si>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</si>
  <si>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</si>
  <si>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</si>
  <si>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</si>
  <si>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</si>
  <si>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</si>
  <si>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</si>
  <si>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</si>
  <si>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</si>
  <si>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</si>
  <si>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</si>
  <si>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</si>
  <si>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</si>
  <si>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</si>
  <si>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</si>
  <si>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</si>
  <si>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</si>
  <si>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</si>
  <si>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</si>
  <si>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</si>
  <si>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</si>
  <si>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</si>
  <si>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</si>
  <si>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</si>
  <si>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</si>
  <si>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</si>
  <si>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</si>
  <si>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</si>
  <si>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</si>
  <si>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</si>
  <si>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</si>
  <si>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</si>
  <si>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</si>
  <si>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</si>
  <si>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</si>
  <si>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</si>
  <si>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</si>
  <si>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</si>
  <si>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</si>
  <si>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</si>
  <si>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</si>
  <si>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</si>
  <si>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</si>
  <si>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</si>
  <si>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</si>
  <si>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</si>
  <si>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</si>
  <si>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</si>
  <si>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</si>
  <si>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</si>
  <si>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</si>
  <si>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</si>
  <si>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</si>
  <si>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</si>
  <si>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</si>
  <si>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</si>
  <si>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</si>
  <si>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</si>
  <si>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</si>
  <si>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</si>
  <si>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</si>
  <si>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</si>
  <si>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</si>
  <si>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</si>
  <si>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</si>
  <si>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</si>
  <si>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</si>
  <si>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</si>
  <si>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</si>
  <si>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</si>
  <si>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</si>
  <si>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</si>
  <si>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</si>
  <si>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</si>
  <si>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</si>
  <si>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</si>
  <si>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</si>
  <si>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</si>
  <si>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</si>
  <si>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</si>
  <si>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</si>
  <si>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</si>
  <si>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</si>
  <si>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</si>
  <si>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</si>
  <si>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</si>
  <si>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</si>
  <si>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</si>
  <si>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</si>
  <si>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</si>
  <si>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</si>
  <si>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</si>
  <si>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</si>
  <si>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</si>
  <si>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</si>
  <si>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</si>
  <si>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</si>
  <si>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</si>
  <si>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</si>
  <si>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</si>
  <si>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</si>
  <si>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</si>
  <si>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</si>
  <si>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</si>
  <si>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</si>
  <si>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</si>
  <si>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</si>
  <si>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</si>
  <si>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</si>
  <si>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</si>
  <si>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</si>
  <si>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</si>
  <si>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</si>
  <si>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</si>
  <si>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</si>
  <si>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</si>
  <si>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</si>
  <si>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</si>
  <si>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</si>
  <si>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</si>
  <si>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</si>
  <si>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</si>
  <si>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</si>
  <si>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</si>
  <si>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</si>
  <si>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</si>
  <si>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</si>
  <si>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</si>
  <si>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</si>
  <si>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</si>
  <si>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</si>
  <si>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</si>
  <si>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</si>
  <si>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</si>
  <si>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</si>
  <si>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</si>
  <si>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</si>
  <si>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</si>
  <si>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</si>
  <si>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</si>
  <si>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</si>
  <si>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</si>
  <si>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</si>
  <si>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</si>
  <si>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</si>
  <si>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</si>
  <si>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</si>
  <si>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</si>
  <si>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</si>
  <si>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</si>
  <si>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</si>
  <si>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</si>
  <si>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</si>
  <si>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</si>
  <si>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</si>
  <si>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</si>
  <si>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</si>
  <si>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</si>
  <si>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</si>
  <si>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</si>
  <si>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</si>
  <si>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</si>
  <si>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</si>
  <si>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</si>
  <si>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</si>
  <si>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</si>
  <si>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</si>
  <si>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</si>
  <si>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</si>
  <si>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</si>
  <si>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</si>
  <si>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</si>
  <si>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</si>
  <si>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</si>
  <si>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</si>
  <si>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</si>
  <si>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</si>
  <si>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</si>
  <si>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</si>
  <si>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</si>
  <si>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</si>
  <si>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</si>
  <si>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</si>
  <si>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</si>
  <si>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</si>
  <si>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</si>
  <si>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</si>
  <si>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</si>
  <si>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</si>
  <si>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</si>
  <si>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</si>
  <si>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</si>
  <si>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</si>
  <si>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</si>
  <si>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</si>
  <si>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</si>
  <si>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</si>
  <si>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</si>
  <si>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</si>
  <si>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</si>
  <si>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</si>
  <si>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</si>
  <si>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</si>
  <si>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</si>
  <si>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</si>
  <si>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</si>
  <si>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</si>
  <si>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</si>
  <si>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</si>
  <si>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</si>
  <si>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</si>
  <si>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</si>
  <si>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</si>
  <si>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</si>
  <si>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</si>
  <si>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</si>
  <si>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</si>
  <si>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</si>
  <si>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</si>
  <si>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</si>
  <si>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</si>
  <si>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</si>
  <si>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</si>
  <si>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</si>
  <si>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</si>
  <si>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</si>
  <si>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</si>
  <si>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</si>
  <si>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</si>
  <si>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</si>
  <si>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</si>
  <si>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</si>
  <si>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</si>
  <si>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</si>
  <si>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</si>
  <si>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</si>
  <si>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</si>
  <si>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</si>
  <si>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</si>
  <si>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</si>
  <si>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</si>
  <si>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</si>
  <si>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</si>
  <si>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</si>
  <si>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</si>
  <si>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</si>
  <si>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</si>
  <si>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</si>
  <si>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</si>
  <si>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</si>
  <si>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</si>
  <si>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</si>
  <si>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</si>
  <si>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</si>
  <si>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</si>
  <si>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</si>
  <si>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</si>
  <si>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</si>
  <si>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</si>
  <si>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</si>
  <si>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</si>
  <si>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</si>
  <si>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</si>
  <si>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</si>
  <si>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</si>
  <si>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</si>
  <si>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</si>
  <si>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</si>
  <si>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</si>
  <si>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</si>
  <si>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</si>
  <si>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</si>
  <si>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</si>
  <si>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</si>
  <si>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</si>
  <si>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</si>
  <si>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</si>
  <si>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</si>
  <si>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</si>
  <si>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</si>
  <si>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</si>
  <si>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</si>
  <si>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</si>
  <si>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</si>
  <si>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</si>
  <si>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</si>
  <si>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</si>
  <si>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</si>
  <si>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</si>
  <si>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</si>
  <si>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</si>
  <si>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</si>
  <si>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</si>
  <si>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</si>
  <si>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</si>
  <si>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</si>
  <si>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</si>
  <si>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</si>
  <si>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</si>
  <si>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</si>
  <si>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</si>
  <si>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</si>
  <si>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</si>
  <si>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</si>
  <si>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</si>
  <si>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</si>
  <si>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</si>
  <si>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</si>
  <si>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</si>
  <si>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</si>
  <si>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</si>
  <si>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</si>
  <si>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</si>
  <si>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</si>
  <si>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</si>
  <si>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</si>
  <si>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</si>
  <si>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</si>
  <si>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</si>
  <si>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</si>
  <si>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</si>
  <si>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</si>
  <si>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</si>
  <si>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</si>
  <si>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</si>
  <si>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</si>
  <si>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</si>
  <si>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</si>
  <si>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</si>
  <si>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</si>
  <si>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</si>
  <si>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</si>
  <si>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</si>
  <si>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</si>
  <si>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</si>
  <si>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</si>
  <si>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</si>
  <si>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</si>
  <si>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</si>
  <si>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</si>
  <si>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</si>
  <si>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</si>
  <si>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</si>
  <si>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</si>
  <si>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</si>
  <si>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</si>
  <si>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</si>
  <si>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</si>
  <si>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</si>
  <si>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</si>
  <si>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</si>
  <si>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</si>
  <si>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</si>
  <si>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</si>
  <si>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</si>
  <si>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</si>
  <si>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</si>
  <si>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</si>
  <si>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</si>
  <si>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</si>
  <si>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</si>
  <si>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</si>
  <si>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</si>
  <si>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</si>
  <si>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</si>
  <si>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</si>
  <si>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</si>
  <si>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</si>
  <si>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</si>
  <si>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</si>
  <si>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</si>
  <si>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</si>
  <si>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</si>
  <si>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</si>
  <si>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</si>
  <si>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</si>
  <si>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</si>
  <si>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</si>
  <si>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</si>
  <si>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</si>
  <si>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</si>
  <si>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</si>
  <si>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</si>
  <si>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</si>
  <si>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</si>
  <si>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</si>
  <si>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</si>
  <si>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</si>
  <si>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</si>
  <si>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</si>
  <si>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</si>
  <si>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</si>
  <si>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</si>
  <si>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</si>
  <si>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</si>
  <si>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</si>
  <si>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</si>
  <si>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</si>
  <si>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</si>
  <si>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</si>
  <si>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</si>
  <si>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</si>
  <si>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</si>
  <si>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</si>
  <si>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</si>
  <si>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</si>
  <si>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</si>
  <si>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</si>
  <si>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</si>
  <si>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</si>
  <si>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</si>
  <si>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</si>
  <si>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</si>
  <si>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</si>
  <si>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</si>
  <si>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</si>
  <si>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</si>
  <si>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</si>
  <si>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</si>
  <si>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</si>
  <si>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</si>
  <si>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</si>
  <si>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</si>
  <si>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</si>
  <si>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</si>
  <si>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</si>
  <si>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</si>
  <si>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</si>
  <si>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</si>
  <si>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</si>
  <si>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</si>
  <si>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</si>
  <si>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</si>
  <si>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</si>
  <si>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</si>
  <si>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</si>
  <si>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</si>
  <si>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</si>
  <si>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</si>
  <si>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</si>
  <si>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</si>
  <si>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</si>
  <si>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</si>
  <si>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</si>
  <si>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</si>
  <si>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</si>
  <si>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</si>
  <si>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</si>
  <si>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</si>
  <si>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</si>
  <si>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</si>
  <si>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</si>
  <si>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</si>
  <si>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</si>
  <si>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</si>
  <si>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</si>
  <si>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</si>
  <si>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</si>
  <si>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</si>
  <si>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</si>
  <si>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</si>
  <si>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</si>
  <si>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</si>
  <si>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</si>
  <si>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</si>
  <si>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</si>
  <si>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</si>
  <si>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</si>
  <si>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</si>
  <si>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</si>
  <si>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</si>
  <si>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</si>
  <si>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</si>
  <si>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</si>
  <si>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</si>
  <si>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</si>
  <si>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</si>
  <si>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</si>
  <si>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</si>
  <si>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</si>
  <si>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</si>
  <si>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</si>
  <si>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</si>
  <si>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</si>
  <si>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</si>
  <si>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</si>
  <si>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</si>
  <si>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</si>
  <si>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</si>
  <si>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</si>
  <si>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</si>
  <si>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</si>
  <si>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</si>
  <si>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</si>
  <si>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</si>
  <si>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</si>
  <si>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</si>
  <si>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</si>
  <si>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</si>
  <si>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</si>
  <si>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</si>
  <si>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</si>
  <si>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</si>
  <si>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</si>
  <si>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</si>
  <si>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</si>
  <si>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</si>
  <si>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</si>
  <si>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</si>
  <si>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</si>
  <si>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</si>
  <si>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</si>
  <si>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</si>
  <si>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</si>
  <si>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</si>
  <si>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</si>
  <si>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</si>
  <si>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</si>
  <si>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</si>
  <si>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</si>
  <si>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</si>
  <si>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</si>
  <si>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</si>
  <si>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</si>
  <si>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</si>
  <si>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</si>
  <si>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</si>
  <si>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</si>
  <si>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</si>
  <si>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</si>
  <si>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</si>
  <si>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</si>
  <si>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</si>
  <si>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</si>
  <si>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</si>
  <si>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</si>
  <si>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</si>
  <si>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</si>
  <si>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</si>
  <si>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</si>
  <si>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</si>
  <si>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</si>
  <si>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</si>
  <si>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</si>
  <si>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</si>
  <si>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</si>
  <si>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</si>
  <si>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</si>
  <si>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</si>
  <si>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</si>
  <si>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</si>
  <si>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</si>
  <si>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</si>
  <si>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</si>
  <si>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</si>
  <si>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</si>
  <si>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</si>
  <si>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</si>
  <si>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</si>
  <si>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</si>
  <si>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</si>
  <si>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</si>
  <si>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</si>
  <si>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</si>
  <si>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</si>
  <si>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</si>
  <si>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</si>
  <si>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</si>
  <si>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</si>
  <si>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</si>
  <si>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</si>
  <si>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</si>
  <si>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</si>
  <si>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</si>
  <si>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</si>
  <si>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</si>
  <si>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</si>
  <si>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</si>
  <si>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</si>
  <si>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</si>
  <si>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</si>
  <si>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</si>
  <si>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</si>
  <si>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</si>
  <si>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</si>
  <si>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</si>
  <si>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</si>
  <si>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</si>
  <si>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</si>
  <si>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</si>
  <si>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</si>
  <si>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</si>
  <si>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</si>
  <si>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</si>
  <si>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</si>
  <si>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</si>
  <si>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</si>
  <si>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</si>
  <si>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</si>
  <si>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</si>
  <si>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</si>
  <si>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</si>
  <si>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</si>
  <si>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</si>
  <si>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</si>
  <si>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</si>
  <si>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</si>
  <si>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</si>
  <si>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</si>
  <si>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</si>
  <si>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</si>
  <si>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</si>
  <si>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</si>
  <si>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</si>
  <si>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</si>
  <si>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</si>
  <si>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</si>
  <si>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</si>
  <si>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</si>
  <si>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</si>
  <si>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</si>
  <si>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</si>
  <si>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</si>
  <si>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</si>
  <si>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</si>
  <si>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</si>
  <si>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</si>
  <si>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</si>
  <si>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</si>
  <si>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</si>
  <si>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</si>
  <si>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</si>
  <si>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</si>
  <si>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</si>
  <si>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</si>
  <si>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</si>
  <si>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</si>
  <si>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</si>
  <si>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</si>
  <si>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</si>
  <si>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</si>
  <si>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</si>
  <si>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</si>
  <si>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</si>
  <si>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</si>
  <si>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</si>
  <si>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</si>
  <si>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</si>
  <si>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</si>
  <si>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</si>
  <si>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</si>
  <si>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</si>
  <si>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</si>
  <si>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</si>
  <si>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</si>
  <si>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</si>
  <si>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</si>
  <si>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</si>
  <si>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</si>
  <si>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</si>
  <si>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</si>
  <si>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</si>
  <si>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</si>
  <si>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</si>
  <si>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</si>
  <si>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</si>
  <si>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</si>
  <si>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</si>
  <si>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</si>
  <si>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</si>
  <si>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</si>
  <si>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</si>
  <si>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</si>
  <si>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</si>
  <si>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</si>
  <si>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</si>
  <si>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</si>
  <si>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</si>
  <si>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</si>
  <si>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</si>
  <si>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</si>
  <si>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</si>
  <si>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</si>
  <si>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</si>
  <si>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</si>
  <si>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</si>
  <si>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</si>
  <si>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</si>
  <si>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</si>
  <si>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</si>
  <si>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</si>
  <si>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</si>
  <si>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</si>
  <si>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</si>
  <si>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</si>
  <si>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</si>
  <si>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</si>
  <si>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</si>
  <si>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</si>
  <si>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</si>
  <si>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</si>
  <si>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</si>
  <si>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</si>
  <si>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</si>
  <si>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</si>
  <si>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</si>
  <si>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</si>
  <si>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</si>
  <si>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</si>
  <si>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</si>
  <si>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</si>
  <si>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</si>
  <si>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</si>
  <si>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</si>
  <si>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</si>
  <si>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</si>
  <si>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</si>
  <si>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</si>
  <si>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</si>
  <si>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</si>
  <si>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</si>
  <si>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</si>
  <si>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</si>
  <si>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</si>
  <si>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</si>
  <si>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</si>
  <si>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</si>
  <si>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</si>
  <si>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</si>
  <si>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</si>
  <si>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</si>
  <si>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</si>
  <si>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</si>
  <si>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</si>
  <si>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</si>
  <si>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</si>
  <si>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</si>
  <si>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</si>
  <si>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</si>
  <si>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</si>
  <si>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</si>
  <si>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</si>
  <si>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</si>
  <si>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</si>
  <si>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</si>
  <si>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</si>
  <si>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</si>
  <si>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</si>
  <si>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</si>
  <si>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</si>
  <si>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</si>
  <si>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</si>
  <si>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</si>
  <si>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</si>
  <si>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</si>
  <si>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</si>
  <si>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</si>
  <si>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</si>
  <si>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</si>
  <si>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</si>
  <si>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</si>
  <si>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</si>
  <si>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</si>
  <si>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</si>
  <si>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</si>
  <si>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</si>
  <si>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</si>
  <si>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</si>
  <si>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</si>
  <si>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</si>
  <si>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</si>
  <si>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</si>
  <si>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</si>
  <si>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</si>
  <si>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</si>
  <si>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</si>
  <si>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</si>
  <si>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</si>
  <si>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</si>
  <si>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</si>
  <si>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</si>
  <si>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</si>
  <si>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</si>
  <si>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</si>
  <si>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</si>
  <si>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</si>
  <si>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</si>
  <si>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</si>
  <si>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</si>
  <si>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</si>
  <si>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</si>
  <si>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</si>
  <si>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</si>
  <si>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</si>
  <si>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</si>
  <si>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</si>
  <si>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</si>
  <si>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</si>
  <si>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</si>
  <si>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</si>
  <si>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</si>
  <si>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</si>
  <si>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</si>
  <si>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</si>
  <si>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</si>
  <si>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</si>
  <si>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</si>
  <si>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</si>
  <si>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</si>
  <si>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</si>
  <si>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</si>
  <si>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</si>
  <si>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</si>
  <si>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</si>
  <si>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</si>
  <si>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</si>
  <si>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</si>
  <si>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</si>
  <si>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</si>
  <si>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</si>
  <si>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</si>
  <si>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</si>
  <si>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</si>
  <si>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</si>
  <si>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</si>
  <si>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</si>
  <si>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</si>
  <si>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</si>
  <si>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</si>
  <si>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</si>
  <si>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</si>
  <si>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</si>
  <si>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</si>
  <si>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</si>
  <si>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</si>
  <si>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</si>
  <si>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</si>
  <si>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</si>
  <si>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</si>
  <si>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</si>
  <si>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</si>
  <si>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</si>
  <si>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</si>
  <si>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</si>
  <si>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</si>
  <si>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</si>
  <si>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</si>
  <si>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</si>
  <si>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</si>
  <si>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</si>
  <si>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</si>
  <si>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</si>
  <si>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</si>
  <si>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</si>
  <si>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</si>
  <si>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</si>
  <si>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</si>
  <si>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</si>
  <si>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</si>
  <si>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</si>
  <si>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</si>
  <si>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</si>
  <si>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</si>
  <si>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</si>
  <si>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</si>
  <si>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</si>
  <si>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</si>
  <si>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</si>
  <si>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</si>
  <si>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</si>
  <si>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</si>
  <si>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</si>
  <si>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</si>
  <si>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</si>
  <si>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</si>
  <si>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</si>
  <si>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</si>
  <si>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</si>
  <si>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</si>
  <si>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</si>
  <si>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</si>
  <si>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</si>
  <si>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</si>
  <si>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</si>
  <si>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</si>
  <si>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</si>
  <si>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</si>
  <si>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</si>
  <si>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</si>
  <si>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</si>
  <si>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</si>
  <si>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</si>
  <si>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</si>
  <si>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</si>
  <si>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</si>
  <si>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</si>
  <si>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</si>
  <si>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</si>
  <si>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</si>
  <si>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</si>
  <si>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</si>
  <si>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</si>
  <si>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</si>
  <si>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</si>
  <si>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</si>
  <si>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</si>
  <si>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</si>
  <si>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</si>
  <si>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</si>
  <si>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</si>
  <si>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</si>
  <si>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</si>
  <si>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</si>
  <si>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</si>
  <si>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</si>
  <si>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</si>
  <si>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</si>
  <si>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</si>
  <si>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</si>
  <si>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</si>
  <si>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</si>
  <si>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</si>
  <si>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</si>
  <si>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</si>
  <si>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</si>
  <si>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</si>
  <si>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</si>
  <si>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</si>
  <si>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</si>
  <si>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</si>
  <si>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</si>
  <si>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</si>
  <si>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</si>
  <si>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</si>
  <si>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</si>
  <si>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</si>
  <si>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</si>
  <si>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</si>
  <si>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</si>
  <si>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</si>
  <si>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</si>
  <si>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</si>
  <si>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</si>
  <si>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</si>
  <si>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</si>
  <si>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</si>
  <si>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</si>
  <si>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</si>
  <si>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</si>
  <si>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</si>
  <si>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</si>
  <si>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</si>
  <si>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</si>
  <si>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</si>
  <si>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</si>
  <si>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</si>
  <si>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</si>
  <si>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</si>
  <si>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</si>
  <si>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</si>
  <si>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</si>
  <si>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</si>
  <si>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</si>
  <si>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</si>
  <si>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</si>
  <si>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</si>
  <si>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</si>
  <si>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</si>
  <si>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</si>
  <si>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</si>
  <si>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</si>
  <si>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</si>
  <si>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</si>
  <si>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</si>
  <si>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</si>
  <si>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</si>
  <si>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</si>
  <si>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</si>
  <si>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</si>
  <si>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</si>
  <si>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</si>
  <si>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</si>
  <si>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</si>
  <si>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</si>
  <si>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</si>
  <si>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</si>
  <si>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</si>
  <si>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</si>
  <si>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</si>
  <si>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</si>
  <si>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</si>
  <si>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</si>
  <si>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</si>
  <si>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</si>
  <si>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</si>
  <si>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</si>
  <si>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</si>
  <si>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</si>
  <si>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</si>
  <si>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</si>
  <si>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</si>
  <si>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</si>
  <si>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</si>
  <si>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</si>
  <si>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</si>
  <si>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</si>
  <si>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</si>
  <si>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</si>
  <si>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</si>
  <si>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</si>
  <si>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</si>
  <si>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</si>
  <si>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</si>
  <si>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</si>
  <si>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</si>
  <si>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</si>
  <si>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</si>
  <si>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</si>
  <si>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</si>
  <si>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</si>
  <si>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</si>
  <si>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</si>
  <si>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</si>
  <si>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</si>
  <si>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</si>
  <si>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</si>
  <si>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</si>
  <si>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</si>
  <si>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</si>
  <si>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</si>
  <si>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</si>
  <si>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</si>
  <si>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</si>
  <si>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</si>
  <si>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</si>
  <si>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</si>
  <si>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</si>
  <si>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</si>
  <si>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</si>
  <si>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</si>
  <si>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</si>
  <si>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</si>
  <si>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</si>
  <si>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</si>
  <si>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</si>
  <si>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</si>
  <si>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</si>
  <si>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</si>
  <si>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</si>
  <si>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</si>
  <si>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</si>
  <si>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</si>
  <si>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</si>
  <si>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</si>
  <si>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</si>
  <si>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</si>
  <si>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</si>
  <si>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</si>
  <si>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</si>
  <si>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</si>
  <si>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</si>
  <si>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</si>
  <si>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</si>
  <si>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</si>
  <si>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</si>
  <si>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</si>
  <si>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</si>
  <si>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</si>
  <si>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</si>
  <si>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</si>
  <si>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</si>
  <si>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</si>
  <si>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</si>
  <si>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</si>
  <si>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</si>
  <si>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</si>
  <si>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</si>
  <si>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</si>
  <si>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</si>
  <si>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</si>
  <si>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</si>
  <si>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</si>
  <si>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</si>
  <si>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</si>
  <si>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</si>
  <si>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</si>
  <si>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</si>
  <si>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</si>
  <si>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</si>
  <si>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</si>
  <si>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</si>
  <si>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</si>
  <si>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</si>
  <si>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</si>
  <si>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</si>
  <si>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</si>
  <si>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</si>
  <si>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</si>
  <si>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</si>
  <si>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</si>
  <si>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</si>
  <si>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</si>
  <si>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</si>
  <si>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</si>
  <si>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</si>
  <si>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</si>
  <si>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</si>
  <si>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</si>
  <si>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</si>
  <si>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</si>
  <si>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</si>
  <si>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</si>
  <si>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</si>
  <si>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</si>
  <si>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</si>
  <si>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</si>
  <si>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</si>
  <si>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</si>
  <si>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</si>
  <si>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</si>
  <si>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</si>
  <si>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</si>
  <si>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</si>
  <si>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</si>
  <si>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</si>
  <si>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</si>
  <si>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</si>
  <si>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</si>
  <si>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</si>
  <si>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</si>
  <si>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</si>
  <si>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</si>
  <si>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</si>
  <si>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</si>
  <si>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</si>
  <si>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</si>
  <si>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</si>
  <si>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</si>
  <si>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</si>
  <si>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</si>
  <si>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</si>
  <si>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</si>
  <si>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</si>
  <si>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</si>
  <si>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</si>
  <si>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</si>
  <si>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</si>
  <si>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</si>
  <si>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</si>
  <si>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</si>
  <si>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</si>
  <si>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</si>
  <si>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</si>
  <si>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</si>
  <si>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</si>
  <si>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</si>
  <si>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</si>
  <si>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</si>
  <si>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</si>
  <si>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</si>
  <si>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</si>
  <si>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</si>
  <si>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</si>
  <si>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</si>
  <si>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</si>
  <si>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</si>
  <si>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</si>
  <si>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</si>
  <si>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</si>
  <si>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</si>
  <si>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</si>
  <si>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</si>
  <si>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</si>
  <si>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</si>
  <si>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</si>
  <si>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</si>
  <si>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</si>
  <si>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</si>
  <si>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</si>
  <si>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</si>
  <si>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</si>
  <si>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</si>
  <si>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</si>
  <si>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</si>
  <si>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</si>
  <si>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</si>
  <si>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</si>
  <si>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</si>
  <si>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</si>
  <si>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</si>
  <si>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</si>
  <si>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</si>
  <si>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</si>
  <si>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</si>
  <si>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</si>
  <si>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</si>
  <si>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</si>
  <si>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</si>
  <si>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</si>
  <si>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</si>
  <si>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</si>
  <si>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</si>
  <si>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</si>
  <si>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</si>
  <si>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</si>
  <si>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</si>
  <si>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</si>
  <si>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</si>
  <si>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</si>
  <si>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</si>
  <si>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</si>
  <si>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</si>
  <si>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</si>
  <si>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</si>
  <si>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</si>
  <si>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</si>
  <si>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</si>
  <si>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</si>
  <si>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</si>
  <si>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</si>
  <si>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</si>
  <si>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</si>
  <si>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</si>
  <si>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</si>
  <si>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</si>
  <si>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</si>
  <si>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</si>
  <si>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</si>
  <si>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</si>
  <si>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</si>
  <si>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</si>
  <si>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</si>
  <si>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</si>
  <si>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</si>
  <si>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</si>
  <si>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</si>
  <si>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</si>
  <si>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</si>
  <si>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</si>
  <si>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</si>
  <si>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</si>
  <si>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</si>
  <si>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</si>
  <si>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</si>
  <si>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</si>
  <si>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</si>
  <si>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</si>
  <si>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</si>
  <si>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</si>
  <si>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</si>
  <si>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</si>
  <si>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</si>
  <si>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</si>
  <si>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</si>
  <si>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</si>
  <si>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</si>
  <si>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</si>
  <si>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</si>
  <si>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</si>
  <si>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</si>
  <si>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</si>
  <si>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</si>
  <si>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</si>
  <si>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</si>
  <si>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</si>
  <si>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</si>
  <si>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</si>
  <si>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</si>
  <si>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</si>
  <si>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</si>
  <si>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</si>
  <si>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</si>
  <si>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</si>
  <si>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</si>
  <si>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</si>
  <si>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</si>
  <si>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</si>
  <si>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</si>
  <si>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</si>
  <si>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</si>
  <si>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</si>
  <si>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</si>
  <si>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</si>
  <si>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</si>
  <si>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</si>
  <si>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</si>
  <si>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</si>
  <si>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</si>
  <si>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</si>
  <si>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</si>
  <si>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</si>
  <si>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</si>
  <si>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</si>
  <si>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</si>
  <si>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</si>
  <si>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</si>
  <si>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</si>
  <si>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</si>
  <si>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</si>
  <si>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</si>
  <si>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</si>
  <si>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</si>
  <si>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</si>
  <si>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</si>
  <si>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</si>
  <si>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</si>
  <si>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</si>
  <si>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</si>
  <si>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</si>
  <si>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</si>
  <si>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</si>
  <si>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</si>
  <si>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</si>
  <si>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</si>
  <si>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</si>
  <si>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</si>
  <si>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</si>
  <si>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</si>
  <si>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</si>
  <si>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</si>
  <si>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</si>
  <si>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</si>
  <si>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</si>
  <si>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</si>
  <si>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</si>
  <si>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</si>
  <si>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</si>
  <si>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</si>
  <si>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</si>
  <si>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</si>
  <si>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</si>
  <si>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</si>
  <si>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</si>
  <si>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</si>
  <si>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</si>
  <si>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</si>
  <si>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</si>
  <si>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</si>
  <si>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</si>
  <si>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</si>
  <si>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</si>
  <si>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</si>
  <si>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</si>
  <si>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</si>
  <si>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</si>
  <si>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</si>
  <si>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</si>
  <si>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</si>
  <si>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</si>
  <si>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</si>
  <si>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</si>
  <si>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</si>
  <si>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</si>
  <si>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</si>
  <si>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</si>
  <si>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</si>
  <si>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</si>
  <si>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</si>
  <si>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</si>
  <si>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</si>
  <si>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</si>
  <si>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</si>
  <si>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</si>
  <si>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</si>
  <si>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</si>
  <si>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</si>
  <si>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</si>
  <si>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</si>
  <si>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</si>
  <si>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</si>
  <si>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</si>
  <si>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</si>
  <si>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</si>
  <si>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</si>
  <si>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</si>
  <si>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</si>
  <si>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</si>
  <si>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</si>
  <si>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</si>
  <si>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</si>
  <si>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</si>
  <si>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</si>
  <si>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</si>
  <si>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</si>
  <si>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</si>
  <si>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</si>
  <si>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</si>
  <si>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</si>
  <si>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</si>
  <si>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</si>
  <si>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</si>
  <si>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</si>
  <si>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</si>
  <si>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</si>
  <si>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</si>
  <si>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</si>
  <si>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</si>
  <si>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</si>
  <si>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</si>
  <si>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</si>
  <si>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</si>
  <si>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</si>
  <si>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</si>
  <si>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</si>
  <si>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</si>
  <si>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</si>
  <si>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</si>
  <si>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</si>
  <si>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</si>
  <si>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</si>
  <si>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</si>
  <si>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</si>
  <si>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</si>
  <si>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</si>
  <si>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</si>
  <si>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</si>
  <si>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</si>
  <si>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</si>
  <si>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</si>
  <si>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</si>
  <si>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</si>
  <si>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</si>
  <si>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</si>
  <si>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</si>
  <si>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</si>
  <si>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</si>
  <si>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</si>
  <si>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</si>
  <si>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</si>
  <si>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</si>
  <si>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</si>
  <si>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</si>
  <si>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</si>
  <si>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</si>
  <si>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</si>
  <si>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</si>
  <si>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</si>
  <si>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</si>
  <si>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</si>
  <si>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</si>
  <si>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</si>
  <si>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</si>
  <si>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</si>
  <si>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</si>
  <si>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</si>
  <si>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</si>
  <si>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</si>
  <si>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</si>
  <si>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</si>
  <si>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</si>
  <si>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</si>
  <si>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</si>
  <si>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</si>
  <si>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</si>
  <si>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</si>
  <si>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</si>
  <si>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</si>
  <si>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</si>
  <si>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</si>
  <si>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</si>
  <si>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</si>
  <si>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</si>
  <si>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</si>
  <si>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</si>
  <si>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</si>
  <si>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</si>
  <si>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</si>
  <si>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</si>
  <si>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</si>
  <si>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</si>
  <si>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</si>
  <si>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</si>
  <si>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</si>
  <si>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</si>
  <si>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</si>
  <si>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</si>
  <si>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</si>
  <si>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</si>
  <si>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</si>
  <si>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</si>
  <si>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</si>
  <si>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</si>
  <si>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</si>
  <si>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</si>
  <si>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</si>
  <si>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</si>
  <si>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</si>
  <si>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</si>
  <si>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</si>
  <si>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</si>
  <si>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</si>
  <si>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</si>
  <si>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</si>
  <si>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</si>
  <si>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</si>
  <si>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</si>
  <si>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</si>
  <si>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</si>
  <si>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</si>
  <si>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</si>
  <si>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</si>
  <si>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</si>
  <si>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</si>
  <si>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</si>
  <si>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</si>
  <si>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</si>
  <si>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</si>
  <si>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</si>
  <si>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</si>
  <si>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</si>
  <si>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</si>
  <si>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</si>
  <si>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</si>
  <si>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</si>
  <si>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</si>
  <si>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</si>
  <si>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</si>
  <si>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</si>
  <si>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</si>
  <si>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</si>
  <si>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</si>
  <si>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</si>
  <si>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</si>
  <si>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</si>
  <si>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</si>
  <si>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</si>
  <si>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</si>
  <si>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</si>
  <si>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</si>
  <si>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</si>
  <si>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</si>
  <si>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</si>
  <si>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</si>
  <si>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</si>
  <si>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</si>
  <si>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</si>
  <si>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</si>
  <si>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</si>
  <si>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</si>
  <si>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</si>
  <si>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</si>
  <si>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</si>
  <si>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</si>
  <si>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</si>
  <si>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</si>
  <si>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</si>
  <si>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</si>
  <si>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</si>
  <si>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</si>
  <si>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</si>
  <si>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</si>
  <si>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</si>
  <si>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</si>
  <si>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</si>
  <si>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</si>
  <si>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</si>
  <si>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</si>
  <si>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</si>
  <si>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</si>
  <si>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</si>
  <si>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</si>
  <si>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</si>
  <si>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</si>
  <si>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</si>
  <si>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</si>
  <si>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</si>
  <si>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</si>
  <si>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</si>
  <si>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</si>
  <si>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</si>
  <si>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</si>
  <si>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</si>
  <si>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</si>
  <si>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</si>
  <si>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</si>
  <si>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</si>
  <si>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</si>
  <si>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</si>
  <si>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</si>
  <si>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</si>
  <si>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</si>
  <si>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</si>
  <si>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</si>
  <si>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</si>
  <si>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</si>
  <si>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</si>
  <si>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</si>
  <si>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</si>
  <si>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</si>
  <si>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</si>
  <si>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</si>
  <si>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</si>
  <si>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</si>
  <si>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</si>
  <si>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</si>
  <si>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</si>
  <si>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</si>
  <si>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</si>
  <si>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</si>
  <si>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</si>
  <si>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</si>
  <si>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</si>
  <si>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</si>
  <si>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</si>
  <si>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</si>
  <si>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</si>
  <si>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</si>
  <si>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</si>
  <si>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</si>
  <si>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</si>
  <si>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</si>
  <si>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</si>
  <si>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</si>
  <si>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</si>
  <si>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</si>
  <si>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</si>
  <si>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</si>
  <si>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</si>
  <si>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</si>
  <si>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</si>
  <si>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</si>
  <si>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</si>
  <si>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</si>
  <si>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</si>
  <si>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</si>
  <si>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</si>
  <si>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</si>
  <si>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</si>
  <si>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</si>
  <si>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</si>
  <si>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</si>
  <si>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</si>
  <si>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</si>
  <si>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</si>
  <si>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</si>
  <si>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</si>
  <si>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</si>
  <si>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</si>
  <si>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</si>
  <si>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</si>
  <si>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</si>
  <si>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</si>
  <si>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</si>
  <si>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</si>
  <si>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</si>
  <si>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</si>
  <si>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</si>
  <si>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</si>
  <si>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</si>
  <si>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</si>
  <si>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</si>
  <si>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</si>
  <si>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</si>
  <si>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</si>
  <si>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</si>
  <si>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</si>
  <si>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</si>
  <si>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</si>
  <si>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</si>
  <si>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</si>
  <si>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</si>
  <si>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</si>
  <si>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</si>
  <si>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</si>
  <si>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</si>
  <si>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</si>
  <si>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</si>
  <si>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</si>
  <si>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</si>
  <si>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</si>
  <si>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</si>
  <si>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</si>
  <si>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</si>
  <si>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</si>
  <si>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</si>
  <si>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</si>
  <si>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</si>
  <si>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</si>
  <si>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</si>
  <si>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</si>
  <si>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</si>
  <si>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</si>
  <si>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</si>
  <si>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</si>
  <si>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</si>
  <si>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</si>
  <si>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</si>
  <si>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</si>
  <si>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</si>
  <si>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</si>
  <si>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</si>
  <si>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</si>
  <si>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</si>
  <si>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</si>
  <si>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</si>
  <si>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</si>
  <si>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</si>
  <si>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</si>
  <si>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</si>
  <si>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</si>
  <si>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</si>
  <si>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</si>
  <si>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</si>
  <si>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</si>
  <si>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</si>
  <si>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</si>
  <si>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</si>
  <si>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</si>
  <si>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</si>
  <si>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</si>
  <si>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</si>
  <si>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</si>
  <si>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</si>
  <si>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</si>
  <si>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</si>
  <si>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</si>
  <si>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</si>
  <si>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</si>
  <si>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</si>
  <si>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</si>
  <si>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</si>
  <si>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</si>
  <si>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</si>
  <si>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</si>
  <si>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</si>
  <si>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</si>
  <si>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</si>
  <si>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</si>
  <si>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</si>
  <si>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</si>
  <si>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</si>
  <si>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</si>
  <si>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</si>
  <si>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</si>
  <si>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</si>
  <si>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</si>
  <si>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</si>
  <si>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</si>
  <si>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</si>
  <si>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</si>
  <si>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</si>
  <si>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</si>
  <si>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</si>
  <si>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</si>
  <si>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</si>
  <si>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</si>
  <si>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</si>
  <si>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</si>
  <si>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</si>
  <si>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</si>
  <si>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</si>
  <si>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</si>
  <si>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</si>
  <si>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</si>
  <si>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</si>
  <si>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</si>
  <si>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</si>
  <si>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</si>
  <si>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</si>
  <si>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</si>
  <si>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</si>
  <si>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</si>
  <si>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</si>
  <si>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</si>
  <si>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</si>
  <si>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</si>
  <si>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</si>
  <si>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</si>
  <si>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</si>
  <si>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</si>
  <si>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</si>
  <si>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</si>
  <si>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</si>
  <si>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</si>
  <si>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</si>
  <si>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</si>
  <si>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</si>
  <si>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</si>
  <si>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</si>
  <si>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</si>
  <si>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</si>
  <si>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</si>
  <si>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</si>
  <si>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</si>
  <si>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</si>
  <si>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</si>
  <si>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</si>
  <si>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</si>
  <si>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</si>
  <si>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</si>
  <si>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</si>
  <si>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</si>
  <si>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</si>
  <si>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</si>
  <si>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</si>
  <si>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</si>
  <si>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</si>
  <si>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</si>
  <si>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</si>
  <si>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</si>
  <si>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</si>
  <si>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</si>
  <si>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</si>
  <si>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</si>
  <si>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</si>
  <si>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</si>
  <si>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</si>
  <si>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</si>
  <si>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</si>
  <si>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</si>
  <si>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</si>
  <si>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</si>
  <si>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</si>
  <si>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</si>
  <si>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</si>
  <si>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</si>
  <si>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</si>
  <si>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</si>
  <si>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</si>
  <si>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</si>
  <si>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</si>
  <si>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</si>
  <si>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</si>
  <si>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</si>
  <si>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</si>
  <si>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</si>
  <si>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</si>
  <si>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</si>
  <si>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</si>
  <si>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</si>
  <si>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</si>
  <si>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</si>
  <si>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</si>
  <si>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</si>
  <si>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</si>
  <si>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</si>
  <si>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</si>
  <si>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</si>
  <si>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</si>
  <si>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</si>
  <si>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</si>
  <si>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</si>
  <si>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</si>
  <si>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</si>
  <si>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</si>
  <si>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</si>
  <si>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</si>
  <si>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</si>
  <si>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</si>
  <si>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</si>
  <si>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</si>
  <si>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</si>
  <si>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</si>
  <si>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</si>
  <si>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</si>
  <si>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</si>
  <si>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</si>
  <si>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</si>
  <si>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</si>
  <si>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</si>
  <si>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</si>
  <si>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</si>
  <si>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</si>
  <si>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</si>
  <si>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</si>
  <si>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</si>
  <si>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</si>
  <si>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</si>
  <si>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</si>
  <si>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</si>
  <si>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</si>
  <si>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</si>
  <si>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</si>
  <si>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</si>
  <si>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</si>
  <si>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</si>
  <si>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</si>
  <si>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</si>
  <si>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</si>
  <si>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</si>
  <si>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</si>
  <si>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</si>
  <si>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</si>
  <si>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</si>
  <si>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</si>
  <si>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</si>
  <si>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</si>
  <si>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</si>
  <si>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</si>
  <si>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</si>
  <si>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</si>
  <si>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</si>
  <si>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</si>
  <si>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</si>
  <si>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</si>
  <si>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</si>
  <si>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</si>
  <si>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</si>
  <si>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</si>
  <si>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</si>
  <si>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</si>
  <si>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</si>
  <si>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</si>
  <si>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</si>
  <si>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</si>
  <si>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</si>
  <si>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</si>
  <si>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</si>
  <si>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</si>
  <si>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</si>
  <si>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</si>
  <si>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</si>
  <si>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</si>
  <si>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</si>
  <si>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</si>
  <si>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</si>
  <si>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</si>
  <si>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</si>
  <si>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</si>
  <si>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</si>
  <si>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</si>
  <si>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</si>
  <si>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</si>
  <si>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</si>
  <si>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</si>
  <si>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</si>
  <si>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</si>
  <si>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</si>
  <si>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</si>
  <si>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</si>
  <si>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</si>
  <si>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</si>
  <si>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</si>
  <si>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</si>
  <si>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</si>
  <si>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</si>
  <si>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</si>
  <si>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</si>
  <si>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</si>
  <si>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</si>
  <si>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</si>
  <si>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</si>
  <si>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</si>
  <si>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</si>
  <si>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</si>
  <si>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</si>
  <si>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</si>
  <si>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</si>
  <si>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</si>
  <si>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</si>
  <si>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</si>
  <si>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</si>
  <si>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</si>
  <si>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</si>
  <si>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</si>
  <si>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</si>
  <si>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</si>
  <si>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</si>
  <si>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</si>
  <si>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</si>
  <si>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</si>
  <si>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</si>
  <si>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</si>
  <si>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</si>
  <si>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</si>
  <si>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</si>
  <si>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</si>
  <si>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</si>
  <si>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</si>
  <si>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</si>
  <si>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</si>
  <si>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</si>
  <si>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</si>
  <si>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</si>
  <si>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</si>
  <si>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</si>
  <si>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</si>
  <si>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</si>
  <si>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</si>
  <si>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</si>
  <si>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</si>
  <si>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</si>
  <si>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</si>
  <si>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</si>
  <si>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</si>
  <si>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</si>
  <si>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</si>
  <si>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</si>
  <si>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</si>
  <si>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</si>
  <si>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</si>
  <si>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</si>
  <si>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</si>
  <si>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</si>
  <si>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</si>
  <si>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</si>
  <si>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</si>
  <si>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</si>
  <si>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</si>
  <si>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</si>
  <si>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</si>
  <si>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</si>
  <si>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</si>
  <si>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</si>
  <si>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</si>
  <si>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</si>
  <si>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</si>
  <si>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</si>
  <si>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</si>
  <si>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</si>
  <si>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</si>
  <si>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</si>
  <si>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</si>
  <si>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</si>
  <si>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</si>
  <si>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</si>
  <si>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</si>
  <si>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</si>
  <si>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</si>
  <si>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</si>
  <si>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</si>
  <si>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</si>
  <si>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</si>
  <si>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</si>
  <si>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</si>
  <si>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</si>
  <si>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</si>
  <si>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</si>
  <si>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</si>
  <si>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</si>
  <si>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</si>
  <si>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</si>
  <si>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</si>
  <si>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</si>
  <si>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</si>
  <si>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</si>
  <si>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</si>
  <si>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</si>
  <si>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</si>
  <si>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</si>
  <si>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</si>
  <si>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</si>
  <si>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</si>
  <si>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</si>
  <si>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</si>
  <si>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</si>
  <si>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</si>
  <si>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</si>
  <si>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</si>
  <si>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</si>
  <si>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</si>
  <si>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</si>
  <si>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</si>
  <si>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</si>
  <si>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</si>
  <si>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</si>
  <si>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</si>
  <si>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</si>
  <si>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</si>
  <si>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</si>
  <si>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</si>
  <si>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</si>
  <si>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</si>
  <si>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</si>
  <si>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</si>
  <si>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</si>
  <si>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</si>
  <si>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</si>
  <si>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</si>
  <si>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</si>
  <si>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</si>
  <si>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</si>
  <si>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</si>
  <si>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</si>
  <si>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</si>
  <si>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</si>
  <si>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</si>
  <si>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</si>
  <si>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</si>
  <si>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</si>
  <si>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</si>
  <si>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</si>
  <si>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</si>
  <si>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</si>
  <si>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</si>
  <si>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</si>
  <si>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</si>
  <si>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</si>
  <si>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</si>
  <si>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</si>
  <si>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</si>
  <si>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</si>
  <si>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</si>
  <si>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</si>
  <si>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</si>
  <si>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</si>
  <si>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</si>
  <si>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</si>
  <si>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</si>
  <si>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</si>
  <si>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</si>
  <si>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</si>
  <si>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</si>
  <si>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</si>
  <si>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</si>
  <si>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</si>
  <si>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</si>
  <si>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</si>
  <si>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</si>
  <si>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</si>
  <si>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</si>
  <si>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</si>
  <si>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</si>
  <si>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</si>
  <si>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</si>
  <si>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</si>
  <si>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</si>
  <si>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</si>
  <si>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</si>
  <si>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</si>
  <si>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</si>
  <si>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</si>
  <si>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</si>
  <si>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</si>
  <si>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</si>
  <si>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</si>
  <si>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</si>
  <si>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</si>
  <si>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</si>
  <si>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</si>
  <si>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</si>
  <si>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</si>
  <si>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</si>
  <si>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</si>
  <si>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</si>
  <si>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</si>
  <si>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</si>
  <si>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</si>
  <si>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</si>
  <si>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</si>
  <si>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</si>
  <si>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</si>
  <si>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</si>
  <si>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</si>
  <si>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</si>
  <si>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</si>
  <si>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</si>
  <si>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</si>
  <si>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</si>
  <si>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</si>
  <si>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</si>
  <si>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</si>
  <si>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</si>
  <si>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</si>
  <si>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</si>
  <si>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</si>
  <si>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</si>
  <si>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</si>
  <si>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</si>
  <si>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</si>
  <si>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</si>
  <si>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</si>
  <si>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</si>
  <si>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</si>
  <si>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</si>
  <si>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</si>
  <si>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</si>
  <si>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</si>
  <si>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</si>
  <si>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</si>
  <si>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</si>
  <si>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</si>
  <si>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</si>
  <si>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</si>
  <si>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</si>
  <si>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</si>
  <si>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</si>
  <si>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</si>
  <si>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</si>
  <si>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</si>
  <si>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</si>
  <si>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</si>
  <si>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</si>
  <si>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</si>
  <si>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</si>
  <si>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</si>
  <si>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</si>
  <si>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</si>
  <si>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</si>
  <si>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</si>
  <si>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</si>
  <si>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</si>
  <si>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</si>
  <si>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</si>
  <si>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</si>
  <si>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</si>
  <si>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</si>
  <si>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</si>
  <si>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</si>
  <si>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</si>
  <si>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</si>
  <si>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</si>
  <si>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</si>
  <si>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</si>
  <si>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</si>
  <si>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</si>
  <si>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</si>
  <si>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</si>
  <si>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</si>
  <si>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</si>
  <si>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</si>
  <si>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</si>
  <si>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</si>
  <si>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</si>
  <si>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</si>
  <si>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</si>
  <si>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</si>
  <si>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</si>
  <si>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</si>
  <si>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</si>
  <si>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</si>
  <si>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</si>
  <si>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</si>
  <si>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</si>
  <si>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</si>
  <si>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</si>
  <si>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</si>
  <si>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</si>
  <si>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</si>
  <si>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</si>
  <si>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</si>
  <si>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</si>
  <si>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</si>
  <si>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</si>
  <si>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</si>
  <si>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</si>
  <si>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</si>
  <si>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</si>
  <si>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</si>
  <si>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</si>
  <si>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</si>
  <si>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</si>
  <si>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</si>
  <si>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</si>
  <si>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</si>
  <si>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</si>
  <si>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</si>
  <si>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</si>
  <si>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</si>
  <si>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</si>
  <si>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</si>
  <si>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</si>
  <si>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</si>
  <si>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</si>
  <si>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</si>
  <si>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</si>
  <si>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</si>
  <si>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</si>
  <si>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</si>
  <si>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</si>
  <si>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</si>
  <si>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</si>
  <si>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</si>
  <si>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</si>
  <si>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</si>
  <si>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</si>
  <si>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</si>
  <si>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</si>
  <si>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</si>
  <si>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</si>
  <si>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</si>
  <si>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</si>
  <si>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</si>
  <si>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</si>
  <si>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</si>
  <si>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</si>
  <si>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</si>
  <si>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</si>
  <si>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</si>
  <si>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</si>
  <si>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</si>
  <si>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</si>
  <si>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</si>
  <si>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</si>
  <si>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</si>
  <si>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</si>
  <si>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</si>
  <si>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</si>
  <si>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</si>
  <si>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</si>
  <si>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</si>
  <si>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</si>
  <si>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</si>
  <si>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</si>
  <si>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</si>
  <si>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</si>
  <si>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</si>
  <si>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</si>
  <si>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</si>
  <si>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</si>
  <si>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</si>
  <si>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</si>
  <si>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</si>
  <si>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</si>
  <si>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</si>
  <si>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</si>
  <si>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</si>
  <si>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</si>
  <si>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</si>
  <si>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</si>
  <si>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</si>
  <si>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</si>
  <si>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</si>
  <si>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</si>
  <si>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</si>
  <si>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</si>
  <si>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</si>
  <si>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</si>
  <si>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</si>
  <si>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</si>
  <si>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</si>
  <si>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</si>
  <si>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</si>
  <si>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</si>
  <si>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</si>
  <si>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</si>
  <si>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</si>
  <si>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</si>
  <si>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</si>
  <si>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</si>
  <si>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</si>
  <si>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</si>
  <si>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</si>
  <si>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</si>
  <si>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</si>
  <si>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</si>
  <si>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</si>
  <si>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</si>
  <si>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</si>
  <si>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</si>
  <si>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</si>
  <si>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</si>
  <si>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</si>
  <si>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</si>
  <si>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</si>
  <si>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</si>
  <si>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</si>
  <si>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</si>
  <si>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</si>
  <si>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</si>
  <si>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</si>
  <si>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</si>
  <si>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</si>
  <si>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</si>
  <si>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</si>
  <si>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</si>
  <si>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</si>
  <si>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</si>
  <si>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</si>
  <si>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</si>
  <si>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</si>
  <si>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</si>
  <si>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</si>
  <si>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</si>
  <si>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</si>
  <si>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</si>
  <si>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</si>
  <si>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</si>
  <si>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</si>
  <si>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</si>
  <si>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</si>
  <si>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</si>
  <si>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</si>
  <si>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</si>
  <si>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</si>
  <si>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</si>
  <si>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</si>
  <si>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</si>
  <si>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</si>
  <si>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</si>
  <si>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</si>
  <si>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</si>
  <si>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</si>
  <si>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</si>
  <si>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</si>
  <si>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</si>
  <si>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</si>
  <si>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</si>
  <si>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</si>
  <si>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</si>
  <si>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</si>
  <si>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</si>
  <si>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</si>
  <si>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</si>
  <si>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</si>
  <si>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</si>
  <si>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</si>
  <si>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</si>
  <si>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</si>
  <si>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</si>
  <si>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</si>
  <si>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</si>
  <si>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</si>
  <si>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</si>
  <si>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</si>
  <si>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</si>
  <si>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</si>
  <si>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</si>
  <si>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</si>
  <si>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</si>
  <si>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</si>
  <si>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</si>
  <si>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</si>
  <si>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</si>
  <si>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</si>
  <si>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</si>
  <si>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</si>
  <si>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</si>
  <si>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</si>
  <si>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</si>
  <si>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</si>
  <si>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</si>
  <si>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</si>
  <si>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</si>
  <si>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</si>
  <si>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</si>
  <si>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</si>
  <si>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</si>
  <si>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</si>
  <si>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</si>
  <si>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</si>
  <si>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</si>
  <si>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</si>
  <si>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</si>
  <si>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</si>
  <si>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</si>
  <si>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</si>
  <si>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</si>
  <si>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</si>
  <si>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</si>
  <si>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</si>
  <si>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</si>
  <si>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</si>
  <si>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</si>
  <si>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</si>
  <si>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</si>
  <si>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</si>
  <si>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</si>
  <si>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</si>
  <si>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</si>
  <si>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</si>
  <si>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</si>
  <si>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</si>
  <si>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</si>
  <si>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</si>
  <si>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</si>
  <si>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</si>
  <si>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</si>
  <si>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</si>
  <si>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</si>
  <si>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</si>
  <si>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</si>
  <si>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</si>
  <si>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</si>
  <si>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</si>
  <si>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</si>
  <si>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</si>
  <si>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</si>
  <si>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</si>
  <si>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</si>
  <si>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</si>
  <si>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</si>
  <si>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</si>
  <si>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</si>
  <si>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</si>
  <si>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</si>
  <si>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</si>
  <si>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</si>
  <si>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</si>
  <si>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</si>
  <si>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</si>
  <si>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</si>
  <si>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</si>
  <si>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</si>
  <si>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</si>
  <si>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</si>
  <si>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</si>
  <si>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</si>
  <si>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</si>
  <si>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</si>
  <si>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</si>
  <si>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</si>
  <si>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</si>
  <si>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</si>
  <si>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</si>
  <si>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</si>
  <si>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</si>
  <si>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</si>
  <si>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</si>
  <si>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</si>
  <si>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</si>
  <si>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</si>
  <si>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</si>
  <si>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</si>
  <si>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</si>
  <si>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</si>
  <si>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</si>
  <si>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</si>
  <si>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</si>
  <si>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</si>
  <si>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</si>
  <si>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</si>
  <si>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</si>
  <si>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</si>
  <si>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</si>
  <si>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</si>
  <si>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</si>
  <si>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</si>
  <si>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</si>
  <si>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</si>
  <si>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</si>
  <si>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</si>
  <si>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</si>
  <si>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</si>
  <si>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</si>
  <si>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</si>
  <si>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</si>
  <si>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</si>
  <si>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</si>
  <si>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</si>
  <si>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</si>
  <si>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</si>
  <si>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</si>
  <si>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</si>
  <si>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</si>
  <si>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</si>
  <si>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</si>
  <si>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</si>
  <si>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</si>
  <si>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</si>
  <si>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</si>
  <si>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</si>
  <si>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</si>
  <si>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</si>
  <si>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</si>
  <si>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</si>
  <si>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</si>
  <si>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</si>
  <si>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</si>
  <si>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</si>
  <si>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</si>
  <si>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</si>
  <si>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</si>
  <si>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</si>
  <si>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</si>
  <si>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</si>
  <si>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</si>
  <si>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</si>
  <si>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</si>
  <si>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</si>
  <si>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</si>
  <si>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</si>
  <si>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</si>
  <si>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</si>
  <si>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</si>
  <si>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</si>
  <si>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</si>
  <si>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</si>
  <si>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</si>
  <si>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</si>
  <si>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</si>
  <si>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</si>
  <si>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</si>
  <si>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</si>
  <si>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</si>
  <si>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</si>
  <si>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</si>
  <si>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</si>
  <si>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</si>
  <si>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</si>
  <si>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</si>
  <si>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</si>
  <si>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</si>
  <si>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</si>
  <si>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</si>
  <si>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</si>
  <si>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</si>
  <si>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</si>
  <si>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</si>
  <si>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</si>
  <si>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</si>
  <si>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</si>
  <si>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</si>
  <si>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</si>
  <si>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</si>
  <si>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</si>
  <si>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</si>
  <si>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</si>
  <si>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</si>
  <si>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</si>
  <si>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</si>
  <si>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</si>
  <si>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</si>
  <si>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</si>
  <si>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</si>
  <si>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</si>
  <si>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</si>
  <si>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</si>
  <si>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</si>
  <si>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</si>
  <si>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</si>
  <si>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</si>
  <si>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</si>
  <si>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</si>
  <si>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</si>
  <si>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</si>
  <si>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</si>
  <si>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</si>
  <si>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</si>
  <si>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</si>
  <si>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</si>
  <si>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</si>
  <si>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</si>
  <si>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</si>
  <si>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</si>
  <si>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</si>
  <si>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</si>
  <si>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</si>
  <si>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</si>
  <si>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</si>
  <si>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</si>
  <si>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</si>
  <si>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</si>
  <si>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</si>
  <si>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</si>
  <si>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</si>
  <si>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</si>
  <si>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</si>
  <si>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</si>
  <si>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</si>
  <si>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</si>
  <si>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</si>
  <si>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</si>
  <si>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</si>
  <si>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</si>
  <si>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</si>
  <si>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</si>
  <si>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</si>
  <si>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</si>
  <si>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</si>
  <si>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</si>
  <si>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</si>
  <si>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</si>
  <si>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</si>
  <si>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</si>
  <si>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</si>
  <si>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</si>
  <si>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</si>
  <si>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</si>
  <si>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</si>
  <si>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</si>
  <si>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</si>
  <si>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</si>
  <si>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</si>
  <si>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</si>
  <si>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</si>
  <si>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</si>
  <si>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</si>
  <si>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</si>
  <si>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</si>
  <si>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</si>
  <si>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</si>
  <si>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</si>
  <si>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</si>
  <si>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</si>
  <si>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</si>
  <si>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</si>
  <si>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</si>
  <si>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</si>
  <si>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</si>
  <si>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</si>
  <si>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</si>
  <si>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</si>
  <si>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</si>
  <si>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</si>
  <si>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</si>
  <si>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</si>
  <si>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</si>
  <si>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</si>
  <si>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</si>
  <si>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</si>
  <si>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</si>
  <si>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</si>
  <si>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</si>
  <si>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</si>
  <si>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</si>
  <si>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</si>
  <si>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</si>
  <si>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</si>
  <si>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</si>
  <si>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</si>
  <si>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</si>
  <si>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</si>
  <si>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</si>
  <si>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</si>
  <si>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</si>
  <si>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</si>
  <si>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</si>
  <si>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</si>
  <si>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</si>
  <si>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</si>
  <si>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</si>
  <si>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</si>
  <si>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</si>
  <si>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</si>
  <si>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</si>
  <si>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</si>
  <si>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</si>
  <si>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</si>
  <si>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</si>
  <si>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</si>
  <si>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</si>
  <si>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</si>
  <si>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</si>
  <si>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</si>
  <si>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</si>
  <si>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</si>
  <si>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</si>
  <si>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</si>
  <si>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</si>
  <si>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</si>
  <si>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</si>
  <si>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</si>
  <si>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</si>
  <si>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</si>
  <si>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</si>
  <si>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</si>
  <si>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</si>
  <si>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</si>
  <si>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</si>
  <si>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</si>
  <si>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</si>
  <si>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</si>
  <si>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</si>
  <si>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</si>
  <si>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</si>
  <si>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</si>
  <si>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</si>
  <si>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</si>
  <si>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</si>
  <si>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</si>
  <si>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</si>
  <si>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</si>
  <si>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</si>
  <si>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</si>
  <si>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</si>
  <si>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</si>
  <si>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</si>
  <si>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</si>
  <si>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</si>
  <si>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</si>
  <si>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</si>
  <si>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</si>
  <si>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</si>
  <si>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</si>
  <si>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</si>
  <si>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</si>
  <si>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</si>
  <si>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</si>
  <si>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</si>
  <si>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</si>
  <si>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</si>
  <si>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</si>
  <si>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</si>
  <si>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</si>
  <si>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</si>
  <si>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</si>
  <si>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</si>
  <si>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</si>
  <si>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</si>
  <si>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</si>
  <si>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</si>
  <si>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</si>
  <si>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</si>
  <si>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</si>
  <si>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</si>
  <si>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</si>
  <si>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</si>
  <si>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</si>
  <si>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</si>
  <si>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</si>
  <si>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</si>
  <si>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</si>
  <si>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</si>
  <si>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</si>
  <si>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</si>
  <si>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</si>
  <si>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</si>
  <si>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</si>
  <si>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</si>
  <si>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</si>
  <si>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</si>
  <si>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</si>
  <si>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</si>
  <si>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</si>
  <si>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</si>
  <si>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</si>
  <si>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</si>
  <si>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</si>
  <si>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</si>
  <si>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</si>
  <si>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</si>
  <si>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</si>
  <si>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</si>
  <si>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</si>
  <si>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</si>
  <si>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</si>
  <si>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</si>
  <si>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</si>
  <si>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</si>
  <si>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</si>
  <si>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</si>
  <si>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</si>
  <si>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</si>
  <si>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</si>
  <si>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</si>
  <si>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</si>
  <si>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</si>
  <si>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</si>
  <si>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</si>
  <si>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</si>
  <si>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</si>
  <si>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</si>
  <si>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</si>
  <si>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</si>
  <si>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</si>
  <si>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</si>
  <si>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</si>
  <si>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</si>
  <si>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</si>
  <si>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</si>
  <si>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</si>
  <si>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</si>
  <si>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</si>
  <si>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</si>
  <si>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</si>
  <si>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</si>
  <si>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</si>
  <si>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</si>
  <si>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</si>
  <si>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</si>
  <si>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</si>
  <si>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</si>
  <si>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</si>
  <si>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</si>
  <si>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</si>
  <si>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</si>
  <si>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</si>
  <si>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</si>
  <si>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</si>
  <si>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</si>
  <si>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</si>
  <si>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</si>
  <si>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</si>
  <si>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</si>
  <si>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</si>
  <si>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</si>
  <si>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</si>
  <si>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</si>
  <si>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</si>
  <si>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</si>
  <si>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</si>
  <si>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</si>
  <si>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</si>
  <si>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</si>
  <si>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</si>
  <si>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</si>
  <si>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</si>
  <si>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</si>
  <si>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</si>
  <si>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</si>
  <si>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</si>
  <si>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</si>
  <si>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</si>
  <si>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</si>
  <si>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</si>
  <si>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</si>
  <si>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</si>
  <si>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</si>
  <si>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</si>
  <si>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</si>
  <si>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</si>
  <si>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</si>
  <si>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</si>
  <si>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</si>
  <si>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</si>
  <si>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</si>
  <si>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</si>
  <si>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</si>
  <si>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</si>
  <si>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</si>
  <si>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</si>
  <si>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</si>
  <si>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</si>
  <si>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</si>
  <si>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</si>
  <si>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</si>
  <si>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</si>
  <si>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</si>
  <si>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</si>
  <si>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</si>
  <si>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</si>
  <si>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</si>
  <si>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</si>
  <si>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</si>
  <si>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</si>
  <si>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</si>
  <si>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</si>
  <si>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</si>
  <si>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</si>
  <si>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</si>
  <si>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</si>
  <si>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</si>
  <si>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</si>
  <si>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</si>
  <si>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</si>
  <si>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</si>
  <si>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</si>
  <si>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</si>
  <si>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</si>
  <si>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</si>
  <si>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</si>
  <si>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</si>
  <si>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</si>
  <si>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</si>
  <si>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</si>
  <si>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</si>
  <si>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</si>
  <si>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</si>
  <si>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</si>
  <si>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</si>
  <si>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</si>
  <si>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</si>
  <si>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</si>
  <si>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</si>
  <si>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</si>
  <si>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</si>
  <si>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</si>
  <si>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</si>
  <si>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</si>
  <si>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</si>
  <si>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</si>
  <si>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</si>
  <si>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</si>
  <si>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</si>
  <si>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</si>
  <si>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</si>
  <si>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</si>
  <si>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</si>
  <si>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</si>
  <si>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</si>
  <si>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</si>
  <si>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</si>
  <si>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</si>
  <si>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</si>
  <si>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</si>
  <si>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</si>
  <si>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</si>
  <si>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</si>
  <si>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</si>
  <si>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</si>
  <si>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</si>
  <si>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</si>
  <si>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</si>
  <si>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</si>
  <si>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</si>
  <si>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</si>
  <si>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</si>
  <si>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</si>
  <si>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</si>
  <si>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</si>
  <si>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</si>
  <si>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</si>
  <si>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</si>
  <si>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</si>
  <si>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</si>
  <si>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</si>
  <si>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</si>
  <si>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</si>
  <si>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</si>
  <si>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</si>
  <si>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</si>
  <si>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</si>
  <si>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</si>
  <si>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</si>
  <si>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</si>
  <si>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</si>
  <si>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</si>
  <si>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</si>
  <si>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</si>
  <si>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</si>
  <si>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</si>
  <si>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</si>
  <si>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</si>
  <si>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</si>
  <si>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</si>
  <si>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</si>
  <si>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</si>
  <si>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</si>
  <si>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</si>
  <si>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</si>
  <si>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</si>
  <si>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</si>
  <si>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</si>
  <si>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</si>
  <si>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</si>
  <si>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</si>
  <si>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</si>
  <si>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</si>
  <si>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</si>
  <si>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</si>
  <si>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</si>
  <si>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</si>
  <si>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</si>
  <si>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</si>
  <si>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</si>
  <si>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</si>
  <si>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</si>
  <si>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</si>
  <si>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</si>
  <si>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</si>
  <si>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</si>
  <si>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</si>
  <si>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</si>
  <si>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</si>
  <si>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</si>
  <si>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</si>
  <si>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</si>
  <si>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</si>
  <si>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</si>
  <si>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</si>
  <si>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</si>
  <si>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</si>
  <si>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</si>
  <si>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</si>
  <si>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</si>
  <si>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</si>
  <si>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</si>
  <si>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</si>
  <si>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</si>
  <si>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</si>
  <si>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</si>
  <si>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</si>
  <si>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</si>
  <si>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</si>
  <si>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</si>
  <si>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</si>
  <si>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</si>
  <si>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</si>
  <si>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</si>
  <si>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</si>
  <si>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</si>
  <si>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</si>
  <si>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</si>
  <si>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</si>
  <si>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</si>
  <si>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</si>
  <si>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</si>
  <si>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</si>
  <si>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</si>
  <si>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</si>
  <si>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</si>
  <si>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</si>
  <si>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</si>
  <si>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</si>
  <si>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</si>
  <si>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</si>
  <si>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</si>
  <si>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</si>
  <si>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</si>
  <si>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</si>
  <si>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</si>
  <si>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</si>
  <si>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</si>
  <si>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</si>
  <si>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</si>
  <si>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</si>
  <si>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</si>
  <si>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</si>
  <si>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</si>
  <si>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</si>
  <si>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</si>
  <si>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</si>
  <si>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</si>
  <si>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</si>
  <si>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</si>
  <si>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</si>
  <si>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</si>
  <si>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</si>
  <si>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</si>
  <si>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</si>
  <si>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</si>
  <si>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</si>
  <si>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</si>
  <si>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</si>
  <si>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</si>
  <si>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</si>
  <si>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</si>
  <si>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</si>
  <si>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</si>
  <si>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</si>
  <si>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</si>
  <si>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</si>
  <si>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</si>
  <si>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</si>
  <si>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</si>
  <si>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</si>
  <si>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</si>
  <si>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</si>
  <si>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</si>
  <si>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</si>
  <si>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</si>
  <si>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</si>
  <si>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</si>
  <si>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</si>
  <si>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</si>
  <si>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</si>
  <si>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</si>
  <si>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</si>
  <si>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</si>
  <si>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</si>
  <si>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</si>
  <si>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</si>
  <si>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</si>
  <si>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</si>
  <si>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</si>
  <si>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</si>
  <si>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</si>
  <si>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</si>
  <si>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</si>
  <si>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</si>
  <si>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</si>
  <si>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</si>
  <si>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</si>
  <si>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</si>
  <si>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</si>
  <si>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</si>
  <si>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</si>
  <si>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</si>
  <si>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</si>
  <si>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</si>
  <si>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</si>
  <si>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</si>
  <si>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</si>
  <si>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</si>
  <si>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</si>
  <si>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</si>
  <si>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</si>
  <si>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</si>
  <si>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</si>
  <si>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</si>
  <si>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</si>
  <si>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</si>
  <si>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</si>
  <si>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</si>
  <si>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</si>
  <si>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</si>
  <si>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</si>
  <si>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</si>
  <si>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</si>
  <si>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</si>
  <si>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</si>
  <si>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</si>
  <si>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</si>
  <si>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</si>
  <si>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</si>
  <si>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</si>
  <si>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</si>
  <si>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</si>
  <si>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</si>
  <si>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</si>
  <si>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</si>
  <si>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</si>
  <si>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</si>
  <si>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</si>
  <si>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</si>
  <si>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</si>
  <si>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</si>
  <si>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</si>
  <si>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</si>
  <si>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</si>
  <si>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</si>
  <si>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</si>
  <si>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</si>
  <si>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</si>
  <si>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</si>
  <si>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</si>
  <si>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</si>
  <si>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</si>
  <si>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</si>
  <si>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</si>
  <si>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</si>
  <si>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</si>
  <si>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</si>
  <si>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</si>
  <si>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</si>
  <si>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</si>
  <si>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</si>
  <si>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</si>
  <si>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</si>
  <si>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</si>
  <si>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</si>
  <si>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</si>
  <si>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</si>
  <si>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</si>
  <si>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</si>
  <si>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</si>
  <si>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</si>
  <si>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</si>
  <si>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</si>
  <si>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</si>
  <si>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</si>
  <si>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</si>
  <si>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</si>
  <si>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</si>
  <si>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</si>
  <si>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</si>
  <si>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</si>
  <si>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</si>
  <si>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</si>
  <si>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</si>
  <si>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</si>
  <si>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</si>
  <si>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</si>
  <si>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</si>
  <si>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</si>
  <si>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</si>
  <si>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</si>
  <si>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</si>
  <si>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</si>
  <si>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</si>
  <si>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</si>
  <si>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</si>
  <si>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</si>
  <si>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</si>
  <si>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</si>
  <si>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</si>
  <si>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</si>
  <si>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</si>
  <si>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</si>
  <si>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</si>
  <si>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</si>
  <si>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</si>
  <si>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</si>
  <si>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</si>
  <si>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</si>
  <si>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</si>
  <si>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</si>
  <si>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</si>
  <si>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</si>
  <si>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</si>
  <si>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</si>
  <si>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</si>
  <si>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</si>
  <si>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</si>
  <si>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</si>
  <si>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</si>
  <si>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</si>
  <si>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</si>
  <si>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</si>
  <si>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</si>
  <si>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</si>
  <si>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</si>
  <si>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</si>
  <si>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</si>
  <si>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</si>
  <si>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</si>
  <si>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</si>
  <si>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</si>
  <si>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</si>
  <si>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</si>
  <si>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</si>
  <si>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</si>
  <si>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</si>
  <si>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</si>
  <si>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</si>
  <si>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</si>
  <si>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</si>
  <si>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</si>
  <si>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</si>
  <si>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</si>
  <si>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</si>
  <si>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</si>
  <si>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</si>
  <si>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</si>
  <si>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</si>
  <si>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</si>
  <si>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</si>
  <si>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</si>
  <si>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</si>
  <si>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</si>
  <si>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</si>
  <si>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</si>
  <si>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</si>
  <si>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</si>
  <si>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</si>
  <si>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</si>
  <si>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</si>
  <si>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</si>
  <si>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</si>
  <si>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</si>
  <si>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</si>
  <si>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</si>
  <si>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</si>
  <si>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</si>
  <si>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</si>
  <si>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</si>
  <si>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</si>
  <si>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</si>
  <si>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</si>
  <si>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</si>
  <si>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</si>
  <si>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</si>
  <si>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</si>
  <si>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</si>
  <si>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</si>
  <si>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</si>
  <si>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</si>
  <si>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</si>
  <si>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</si>
  <si>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</si>
  <si>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</si>
  <si>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</si>
  <si>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</si>
  <si>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</si>
  <si>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</si>
  <si>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</si>
  <si>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</si>
  <si>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</si>
  <si>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</si>
  <si>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</si>
  <si>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</si>
  <si>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</si>
  <si>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</si>
  <si>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</si>
  <si>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</si>
  <si>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</si>
  <si>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</si>
  <si>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</si>
  <si>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</si>
  <si>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</si>
  <si>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</si>
  <si>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</si>
  <si>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</si>
  <si>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</si>
  <si>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</si>
  <si>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</si>
  <si>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</si>
  <si>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</si>
  <si>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</si>
  <si>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</si>
  <si>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</si>
  <si>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</si>
  <si>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</si>
  <si>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</si>
  <si>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</si>
  <si>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</si>
  <si>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</si>
  <si>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</si>
  <si>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</si>
  <si>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</si>
  <si>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</si>
  <si>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</si>
  <si>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</si>
  <si>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</si>
  <si>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</si>
  <si>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</si>
  <si>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</si>
  <si>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</si>
  <si>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</si>
  <si>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</si>
  <si>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</si>
  <si>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</si>
  <si>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</si>
  <si>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</si>
  <si>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</si>
  <si>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</si>
  <si>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</si>
  <si>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</si>
  <si>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</si>
  <si>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</si>
  <si>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</si>
  <si>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</si>
  <si>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</si>
  <si>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</si>
  <si>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</si>
  <si>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</si>
  <si>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</si>
  <si>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</si>
  <si>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</si>
  <si>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</si>
  <si>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</si>
  <si>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</si>
  <si>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</si>
  <si>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</si>
  <si>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</si>
  <si>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</si>
  <si>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</si>
  <si>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</si>
  <si>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</si>
  <si>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</si>
  <si>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</si>
  <si>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</si>
  <si>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</si>
  <si>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</si>
  <si>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</si>
  <si>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</si>
  <si>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</si>
  <si>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</si>
  <si>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</si>
  <si>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</si>
  <si>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</si>
  <si>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</si>
  <si>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</si>
  <si>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</si>
  <si>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</si>
  <si>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</si>
  <si>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</si>
  <si>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</si>
  <si>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</si>
  <si>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</si>
  <si>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</si>
  <si>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</si>
  <si>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</si>
  <si>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</si>
  <si>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</si>
  <si>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</si>
  <si>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</si>
  <si>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</si>
  <si>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</si>
  <si>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</si>
  <si>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</si>
  <si>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</si>
  <si>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</si>
  <si>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</si>
  <si>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</si>
  <si>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</si>
  <si>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</si>
  <si>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</si>
  <si>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</si>
  <si>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</si>
  <si>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</si>
  <si>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</si>
  <si>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</si>
  <si>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</si>
  <si>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</si>
  <si>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</si>
  <si>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</si>
  <si>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</si>
  <si>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</si>
  <si>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</si>
  <si>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</si>
  <si>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</si>
  <si>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</si>
  <si>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</si>
  <si>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</si>
  <si>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</si>
  <si>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</si>
  <si>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</si>
  <si>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</si>
  <si>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</si>
  <si>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</si>
  <si>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</si>
  <si>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</si>
  <si>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</si>
  <si>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</si>
  <si>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</si>
  <si>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</si>
  <si>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</si>
  <si>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</si>
  <si>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</si>
  <si>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</si>
  <si>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</si>
  <si>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</si>
  <si>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</si>
  <si>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</si>
  <si>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</si>
  <si>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</si>
  <si>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</si>
  <si>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</si>
  <si>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</si>
  <si>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</si>
  <si>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</si>
  <si>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</si>
  <si>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</si>
  <si>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</si>
  <si>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</si>
  <si>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</si>
  <si>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</si>
  <si>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</si>
  <si>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</si>
  <si>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</si>
  <si>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</si>
  <si>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</si>
  <si>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</si>
  <si>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</si>
  <si>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</si>
  <si>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</si>
  <si>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</si>
  <si>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</si>
  <si>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</si>
  <si>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</si>
  <si>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</si>
  <si>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</si>
  <si>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</si>
  <si>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</si>
  <si>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</si>
  <si>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</si>
  <si>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</si>
  <si>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</si>
  <si>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</si>
  <si>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</si>
  <si>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</si>
  <si>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</si>
  <si>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</si>
  <si>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</si>
  <si>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</si>
  <si>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</si>
  <si>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</si>
  <si>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</si>
  <si>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</si>
  <si>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</si>
  <si>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</si>
  <si>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</si>
  <si>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</si>
  <si>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</si>
  <si>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</si>
  <si>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</si>
  <si>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</si>
  <si>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</si>
  <si>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</si>
  <si>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</si>
  <si>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</si>
  <si>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</si>
  <si>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</si>
  <si>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</si>
  <si>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</si>
  <si>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</si>
  <si>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</si>
  <si>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</si>
  <si>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</si>
  <si>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</si>
  <si>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</si>
  <si>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</si>
  <si>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</si>
  <si>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</si>
  <si>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</si>
  <si>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</si>
  <si>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</si>
  <si>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</si>
  <si>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</si>
  <si>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</si>
  <si>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</si>
  <si>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</si>
  <si>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</si>
  <si>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</si>
  <si>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</si>
  <si>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</si>
  <si>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</si>
  <si>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</si>
  <si>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</si>
  <si>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</si>
  <si>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</si>
  <si>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</si>
  <si>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</si>
  <si>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</si>
  <si>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</si>
  <si>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</si>
  <si>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</si>
  <si>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</si>
  <si>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</si>
  <si>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</si>
  <si>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</si>
  <si>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</si>
  <si>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</si>
  <si>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</si>
  <si>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</si>
  <si>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</si>
  <si>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</si>
  <si>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</si>
  <si>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</si>
  <si>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</si>
  <si>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</si>
  <si>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</si>
  <si>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</si>
  <si>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</si>
  <si>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</si>
  <si>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</si>
  <si>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</si>
  <si>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</si>
  <si>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</si>
  <si>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</si>
  <si>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</si>
  <si>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</si>
  <si>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</si>
  <si>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</si>
  <si>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</si>
  <si>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</si>
  <si>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</si>
  <si>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</si>
  <si>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</si>
  <si>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</si>
  <si>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</si>
  <si>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</si>
  <si>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</si>
  <si>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</si>
  <si>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</si>
  <si>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</si>
  <si>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</si>
  <si>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</si>
  <si>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</si>
  <si>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</si>
  <si>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</si>
  <si>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</si>
  <si>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</si>
  <si>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</si>
  <si>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</si>
  <si>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</si>
  <si>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</si>
  <si>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</si>
  <si>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</si>
  <si>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</si>
  <si>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</si>
  <si>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</si>
  <si>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</si>
  <si>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</si>
  <si>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</si>
  <si>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</si>
  <si>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</si>
  <si>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</si>
  <si>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</si>
  <si>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</si>
  <si>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</si>
  <si>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</si>
  <si>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</si>
  <si>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</si>
  <si>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</si>
  <si>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</si>
  <si>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</si>
  <si>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</si>
  <si>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</si>
  <si>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</si>
  <si>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</si>
  <si>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</si>
  <si>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</si>
  <si>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</si>
  <si>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</si>
  <si>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</si>
  <si>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</si>
  <si>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</si>
  <si>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</si>
  <si>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</si>
  <si>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</si>
  <si>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</si>
  <si>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</si>
  <si>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</si>
  <si>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</si>
  <si>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</si>
  <si>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</si>
  <si>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</si>
  <si>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</si>
  <si>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</si>
  <si>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</si>
  <si>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</si>
  <si>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</si>
  <si>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</si>
  <si>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</si>
  <si>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</si>
  <si>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</si>
  <si>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</si>
  <si>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</si>
  <si>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</si>
  <si>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</si>
  <si>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</si>
  <si>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</si>
  <si>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</si>
  <si>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</si>
  <si>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</si>
  <si>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</si>
  <si>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</si>
  <si>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</si>
  <si>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</si>
  <si>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</si>
  <si>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</si>
  <si>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</si>
  <si>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</si>
  <si>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</si>
  <si>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</si>
  <si>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</si>
  <si>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</si>
  <si>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</si>
  <si>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</si>
  <si>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</si>
  <si>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</si>
  <si>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</si>
  <si>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</si>
  <si>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</si>
  <si>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</si>
  <si>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</si>
  <si>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</si>
  <si>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</si>
  <si>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</si>
  <si>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</si>
  <si>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</si>
  <si>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</si>
  <si>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</si>
  <si>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</si>
  <si>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</si>
  <si>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</si>
  <si>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</si>
  <si>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</si>
  <si>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</si>
  <si>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</si>
  <si>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</si>
  <si>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</si>
  <si>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</si>
  <si>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</si>
  <si>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</si>
  <si>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</si>
  <si>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</si>
  <si>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</si>
  <si>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</si>
  <si>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</si>
  <si>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</si>
  <si>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</si>
  <si>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</si>
  <si>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</si>
  <si>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</si>
  <si>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</si>
  <si>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</si>
  <si>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</si>
  <si>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</si>
  <si>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</si>
  <si>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</si>
  <si>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</si>
  <si>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</si>
  <si>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</si>
  <si>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</si>
  <si>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</si>
  <si>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</si>
  <si>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</si>
  <si>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</si>
  <si>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</si>
  <si>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</si>
  <si>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</si>
  <si>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</si>
  <si>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</si>
  <si>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</si>
  <si>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</si>
  <si>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</si>
  <si>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</si>
  <si>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</si>
  <si>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</si>
  <si>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</si>
  <si>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</si>
  <si>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</si>
  <si>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</si>
  <si>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</si>
  <si>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</si>
  <si>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</si>
  <si>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</si>
  <si>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</si>
  <si>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</si>
  <si>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</si>
  <si>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</si>
  <si>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</si>
  <si>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</si>
  <si>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</si>
  <si>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</si>
  <si>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</si>
  <si>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</si>
  <si>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</si>
  <si>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</si>
  <si>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</si>
  <si>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</si>
  <si>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</si>
  <si>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</si>
  <si>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</si>
  <si>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</si>
  <si>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</si>
  <si>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</si>
  <si>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</si>
  <si>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</si>
  <si>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</si>
  <si>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</si>
  <si>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</si>
  <si>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</si>
  <si>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</si>
  <si>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</si>
  <si>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</si>
  <si>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</si>
  <si>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</si>
  <si>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</si>
  <si>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</si>
  <si>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</si>
  <si>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</si>
  <si>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</si>
  <si>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</si>
  <si>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</si>
  <si>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</si>
  <si>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</si>
  <si>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</si>
  <si>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</si>
  <si>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</si>
  <si>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</si>
  <si>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</si>
  <si>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</si>
  <si>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</si>
  <si>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</si>
  <si>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</si>
  <si>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</si>
  <si>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</si>
  <si>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</si>
  <si>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</si>
  <si>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</si>
  <si>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</si>
  <si>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</si>
  <si>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</si>
  <si>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</si>
  <si>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</si>
  <si>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</si>
  <si>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</si>
  <si>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</si>
  <si>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</si>
  <si>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</si>
  <si>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</si>
  <si>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</si>
  <si>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</si>
  <si>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</si>
  <si>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</si>
  <si>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</si>
  <si>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</si>
  <si>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</si>
  <si>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</si>
  <si>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</si>
  <si>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</si>
  <si>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</si>
  <si>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</si>
  <si>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</si>
  <si>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</si>
  <si>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</si>
  <si>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</si>
  <si>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</si>
  <si>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</si>
  <si>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</si>
  <si>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</si>
  <si>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</si>
  <si>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</si>
  <si>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</si>
  <si>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</si>
  <si>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</si>
  <si>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</si>
  <si>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</si>
  <si>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</si>
  <si>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</si>
  <si>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</si>
  <si>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</si>
  <si>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</si>
  <si>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</si>
  <si>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</si>
  <si>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</si>
  <si>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</si>
  <si>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</si>
  <si>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</si>
  <si>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</si>
  <si>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</si>
  <si>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</si>
  <si>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</si>
  <si>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</si>
  <si>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</si>
  <si>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</si>
  <si>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</si>
  <si>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</si>
  <si>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</si>
  <si>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</si>
  <si>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</si>
  <si>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</si>
  <si>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</si>
  <si>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</si>
  <si>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</si>
  <si>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</si>
  <si>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</si>
  <si>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</si>
  <si>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</si>
  <si>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</si>
  <si>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</si>
  <si>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</si>
  <si>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</si>
  <si>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</si>
  <si>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</si>
  <si>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</si>
  <si>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</si>
  <si>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</si>
  <si>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</si>
  <si>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</si>
  <si>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</si>
  <si>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</si>
  <si>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</si>
  <si>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</si>
  <si>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</si>
  <si>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</si>
  <si>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</si>
  <si>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</si>
  <si>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</si>
  <si>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</si>
  <si>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</si>
  <si>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</si>
  <si>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</si>
  <si>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</si>
  <si>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</si>
  <si>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</si>
  <si>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</si>
  <si>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</si>
  <si>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</si>
  <si>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</si>
  <si>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</si>
  <si>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</si>
  <si>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</si>
  <si>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</si>
  <si>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</si>
  <si>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</si>
  <si>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</si>
  <si>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</si>
  <si>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</si>
  <si>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</si>
  <si>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</si>
  <si>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</si>
  <si>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</si>
  <si>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</si>
  <si>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</si>
  <si>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</si>
  <si>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</si>
  <si>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</si>
  <si>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</si>
  <si>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</si>
  <si>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</si>
  <si>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</si>
  <si>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</si>
  <si>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</si>
  <si>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</si>
  <si>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</si>
  <si>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</si>
  <si>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</si>
  <si>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</si>
  <si>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</si>
  <si>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</si>
  <si>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</si>
  <si>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</si>
  <si>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</si>
  <si>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</si>
  <si>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</si>
  <si>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</si>
  <si>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</si>
  <si>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</si>
  <si>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</si>
  <si>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</si>
  <si>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</si>
  <si>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</si>
  <si>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</si>
  <si>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</si>
  <si>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</si>
  <si>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</si>
  <si>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</si>
  <si>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</si>
  <si>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</si>
  <si>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</si>
  <si>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</si>
  <si>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</si>
  <si>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</si>
  <si>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</si>
  <si>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</si>
  <si>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</si>
  <si>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</si>
  <si>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</si>
  <si>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</si>
  <si>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</si>
  <si>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</si>
  <si>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</si>
  <si>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</si>
  <si>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</si>
  <si>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</si>
  <si>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</si>
  <si>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</si>
  <si>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</si>
  <si>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</si>
  <si>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</si>
  <si>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</si>
  <si>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</si>
  <si>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</si>
  <si>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</si>
  <si>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</si>
  <si>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</si>
  <si>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</si>
  <si>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</si>
  <si>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</si>
  <si>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</si>
  <si>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</si>
  <si>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</si>
  <si>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</si>
  <si>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</si>
  <si>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</si>
  <si>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</si>
  <si>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</si>
  <si>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</si>
  <si>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</si>
  <si>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</si>
  <si>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</si>
  <si>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</si>
  <si>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</si>
  <si>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</si>
  <si>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</si>
  <si>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</si>
  <si>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</si>
  <si>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</si>
  <si>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</si>
  <si>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</si>
  <si>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</si>
  <si>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</si>
  <si>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</si>
  <si>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</si>
  <si>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</si>
  <si>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</si>
  <si>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</si>
  <si>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</si>
  <si>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</si>
  <si>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</si>
  <si>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</si>
  <si>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</si>
  <si>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</si>
  <si>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</si>
  <si>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</si>
  <si>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</si>
  <si>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</si>
  <si>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</si>
  <si>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</si>
  <si>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</si>
  <si>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</si>
  <si>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</si>
  <si>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</si>
  <si>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</si>
  <si>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</si>
  <si>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</si>
  <si>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</si>
  <si>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</si>
  <si>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</si>
  <si>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</si>
  <si>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</si>
  <si>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</si>
  <si>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</si>
  <si>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</si>
  <si>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</si>
  <si>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</si>
  <si>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</si>
  <si>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</si>
  <si>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</si>
  <si>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</si>
  <si>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</si>
  <si>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</si>
  <si>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</si>
  <si>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</si>
  <si>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</si>
  <si>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</si>
  <si>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</si>
  <si>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</si>
  <si>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</si>
  <si>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</si>
  <si>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</si>
  <si>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</si>
  <si>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</si>
  <si>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</si>
  <si>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</si>
  <si>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</si>
  <si>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</si>
  <si>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</si>
  <si>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</si>
  <si>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</si>
  <si>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</si>
  <si>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</si>
  <si>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</si>
  <si>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</si>
  <si>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</si>
  <si>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</si>
  <si>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</si>
  <si>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</si>
  <si>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</si>
  <si>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</si>
  <si>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</si>
  <si>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</si>
  <si>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</si>
  <si>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</si>
  <si>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</si>
  <si>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</si>
  <si>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</si>
  <si>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</si>
  <si>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</si>
  <si>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</si>
  <si>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</si>
  <si>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</si>
  <si>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</si>
  <si>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</si>
  <si>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</si>
  <si>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</si>
  <si>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</si>
  <si>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</si>
  <si>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</si>
  <si>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</si>
  <si>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</si>
  <si>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</si>
  <si>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</si>
  <si>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</si>
  <si>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</si>
  <si>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</si>
  <si>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</si>
  <si>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</si>
  <si>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</si>
  <si>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</si>
  <si>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</si>
  <si>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</si>
  <si>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</si>
  <si>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</si>
  <si>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</si>
  <si>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</si>
  <si>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</si>
  <si>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</si>
  <si>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</si>
  <si>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</si>
  <si>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</si>
  <si>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</si>
  <si>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</si>
  <si>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</si>
  <si>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</si>
  <si>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</si>
  <si>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</si>
  <si>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</si>
  <si>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</si>
  <si>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</si>
  <si>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</si>
  <si>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</si>
  <si>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</si>
  <si>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</si>
  <si>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</si>
  <si>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</si>
  <si>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</si>
  <si>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</si>
  <si>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</si>
  <si>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</si>
  <si>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</si>
  <si>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</si>
  <si>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</si>
  <si>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</si>
  <si>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</si>
  <si>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</si>
  <si>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</si>
  <si>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</si>
  <si>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</si>
  <si>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</si>
  <si>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</si>
  <si>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</si>
  <si>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</si>
  <si>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</si>
  <si>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</si>
  <si>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</si>
  <si>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</si>
  <si>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</si>
  <si>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</si>
  <si>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</si>
  <si>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</si>
  <si>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</si>
  <si>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</si>
  <si>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</si>
  <si>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</si>
  <si>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</si>
  <si>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</si>
  <si>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</si>
  <si>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</si>
  <si>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</si>
  <si>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</si>
  <si>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</si>
  <si>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</si>
  <si>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</si>
  <si>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</si>
  <si>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</si>
  <si>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</si>
  <si>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</si>
  <si>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</si>
  <si>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</si>
  <si>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</si>
  <si>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</si>
  <si>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</si>
  <si>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</si>
  <si>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</si>
  <si>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</si>
  <si>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</si>
  <si>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</si>
  <si>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</si>
  <si>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</si>
  <si>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</si>
  <si>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</si>
  <si>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</si>
  <si>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</si>
  <si>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</si>
  <si>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</si>
  <si>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</si>
  <si>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</si>
  <si>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</si>
  <si>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</si>
  <si>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</si>
  <si>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</si>
  <si>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</si>
  <si>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</si>
  <si>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</si>
  <si>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</si>
  <si>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</si>
  <si>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</si>
  <si>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</si>
  <si>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</si>
  <si>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</si>
  <si>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</si>
  <si>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</si>
  <si>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</si>
  <si>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</si>
  <si>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</si>
  <si>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</si>
  <si>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</si>
  <si>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</si>
  <si>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</si>
  <si>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</si>
  <si>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</si>
  <si>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</si>
  <si>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</si>
  <si>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</si>
  <si>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</si>
  <si>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</si>
  <si>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</si>
  <si>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</si>
  <si>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</si>
  <si>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</si>
  <si>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</si>
  <si>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</si>
  <si>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</si>
  <si>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</si>
  <si>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</si>
  <si>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</si>
  <si>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</si>
  <si>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</si>
  <si>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</si>
  <si>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</si>
  <si>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</si>
  <si>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</si>
  <si>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</si>
  <si>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</si>
  <si>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</si>
  <si>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</si>
  <si>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</si>
  <si>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</si>
  <si>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</si>
  <si>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</si>
  <si>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</si>
  <si>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</si>
  <si>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</si>
  <si>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</si>
  <si>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</si>
  <si>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</si>
  <si>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</si>
  <si>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</si>
  <si>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</si>
  <si>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</si>
  <si>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</si>
  <si>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</si>
  <si>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</si>
  <si>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</si>
  <si>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</si>
  <si>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</si>
  <si>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</si>
  <si>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</si>
  <si>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</si>
  <si>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</si>
  <si>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</si>
  <si>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</si>
  <si>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</si>
  <si>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</si>
  <si>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</si>
  <si>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</si>
  <si>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</si>
  <si>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</si>
  <si>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</si>
  <si>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</si>
  <si>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</si>
  <si>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</si>
  <si>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</si>
  <si>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</si>
  <si>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</si>
  <si>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</si>
  <si>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</si>
  <si>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</si>
  <si>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</si>
  <si>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</si>
  <si>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</si>
  <si>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</si>
  <si>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</si>
  <si>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</si>
  <si>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</si>
  <si>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</si>
  <si>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</si>
  <si>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</si>
  <si>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</si>
  <si>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</si>
  <si>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</si>
  <si>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</si>
  <si>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</si>
  <si>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</si>
  <si>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</si>
  <si>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</si>
  <si>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</si>
  <si>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</si>
  <si>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</si>
  <si>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</si>
  <si>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</si>
  <si>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</si>
  <si>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</si>
  <si>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</si>
  <si>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</si>
  <si>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</si>
  <si>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</si>
  <si>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</si>
  <si>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</si>
  <si>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</si>
  <si>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</si>
  <si>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</si>
  <si>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</si>
  <si>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</si>
  <si>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</si>
  <si>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</si>
  <si>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</si>
  <si>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</si>
  <si>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</si>
  <si>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</si>
  <si>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</si>
  <si>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</si>
  <si>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</si>
  <si>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</si>
  <si>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</si>
  <si>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</si>
  <si>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</si>
  <si>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</si>
  <si>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</si>
  <si>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</si>
  <si>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</si>
  <si>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</si>
  <si>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</si>
  <si>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</si>
  <si>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</si>
  <si>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</si>
  <si>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</si>
  <si>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</si>
  <si>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</si>
  <si>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</si>
  <si>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</si>
  <si>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</si>
  <si>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</si>
  <si>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</si>
  <si>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</si>
  <si>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</si>
  <si>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</si>
  <si>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</si>
  <si>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</si>
  <si>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</si>
  <si>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</si>
  <si>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</si>
  <si>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</si>
  <si>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</si>
  <si>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</si>
  <si>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</si>
  <si>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</si>
  <si>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</si>
  <si>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</si>
  <si>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</si>
  <si>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</si>
  <si>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</si>
  <si>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</si>
  <si>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</si>
  <si>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</si>
  <si>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</si>
  <si>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</si>
  <si>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</si>
  <si>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</si>
  <si>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</si>
  <si>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</si>
  <si>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</si>
  <si>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</si>
  <si>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</si>
  <si>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</si>
  <si>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</si>
  <si>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</si>
  <si>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</si>
  <si>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</si>
  <si>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</si>
  <si>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</si>
  <si>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</si>
  <si>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</si>
  <si>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</si>
  <si>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</si>
  <si>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</si>
  <si>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</si>
  <si>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</si>
  <si>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</si>
  <si>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</si>
  <si>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</si>
  <si>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</si>
  <si>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</si>
  <si>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</si>
  <si>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</si>
  <si>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</si>
  <si>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</si>
  <si>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</si>
  <si>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</si>
  <si>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</si>
  <si>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</si>
  <si>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</si>
  <si>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</si>
  <si>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</si>
  <si>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</si>
  <si>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</si>
  <si>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</si>
  <si>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</si>
  <si>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</si>
  <si>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</si>
  <si>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</si>
  <si>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</si>
  <si>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</si>
  <si>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</si>
  <si>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</si>
  <si>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</si>
  <si>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</si>
  <si>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</si>
  <si>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</si>
  <si>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</si>
  <si>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</si>
  <si>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</si>
  <si>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</si>
  <si>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</si>
  <si>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</si>
  <si>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</si>
  <si>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</si>
  <si>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</si>
  <si>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</si>
  <si>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</si>
  <si>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</si>
  <si>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</si>
  <si>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</si>
  <si>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</si>
  <si>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</si>
  <si>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</si>
  <si>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</si>
  <si>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</si>
  <si>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</si>
  <si>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</si>
  <si>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</si>
  <si>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</si>
  <si>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</si>
  <si>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</si>
  <si>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</si>
  <si>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</si>
  <si>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</si>
  <si>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</si>
  <si>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</si>
  <si>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</si>
  <si>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</si>
  <si>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</si>
  <si>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</si>
  <si>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</si>
  <si>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</si>
  <si>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</si>
  <si>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</si>
  <si>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</si>
  <si>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</si>
  <si>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</si>
  <si>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</si>
  <si>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</si>
  <si>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</si>
  <si>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</si>
  <si>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</si>
  <si>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</si>
  <si>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</si>
  <si>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</si>
  <si>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</si>
  <si>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</si>
  <si>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</si>
  <si>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</si>
  <si>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</si>
  <si>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</si>
  <si>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</si>
  <si>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</si>
  <si>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</si>
  <si>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</si>
  <si>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</si>
  <si>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</si>
  <si>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</si>
  <si>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</si>
  <si>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</si>
  <si>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</si>
  <si>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</si>
  <si>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</si>
  <si>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</si>
  <si>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</si>
  <si>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</si>
  <si>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</si>
  <si>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</si>
  <si>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</si>
  <si>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</si>
  <si>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</si>
  <si>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</si>
  <si>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</si>
  <si>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</si>
  <si>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</si>
  <si>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</si>
  <si>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</si>
  <si>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</si>
  <si>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</si>
  <si>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</si>
  <si>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</si>
  <si>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</si>
  <si>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</si>
  <si>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</si>
  <si>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</si>
  <si>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</si>
  <si>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</si>
  <si>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</si>
  <si>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</si>
  <si>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</si>
  <si>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</si>
  <si>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</si>
  <si>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</si>
  <si>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</si>
  <si>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</si>
  <si>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</si>
  <si>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</si>
  <si>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</si>
  <si>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</si>
  <si>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</si>
  <si>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</si>
  <si>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</si>
  <si>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</si>
  <si>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</si>
  <si>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</si>
  <si>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</si>
  <si>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</si>
  <si>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</si>
  <si>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</si>
  <si>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</si>
  <si>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</si>
  <si>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</si>
  <si>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</si>
  <si>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</si>
  <si>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</si>
  <si>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</si>
  <si>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</si>
  <si>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</si>
  <si>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</si>
  <si>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</si>
  <si>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</si>
  <si>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</si>
  <si>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</si>
  <si>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</si>
  <si>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</si>
  <si>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</si>
  <si>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</si>
  <si>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</si>
  <si>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</si>
  <si>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</si>
  <si>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</si>
  <si>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</si>
  <si>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</si>
  <si>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</si>
  <si>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</si>
  <si>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</si>
  <si>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</si>
  <si>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</si>
  <si>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</si>
  <si>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</si>
  <si>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</si>
  <si>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</si>
  <si>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</si>
  <si>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</si>
  <si>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</si>
  <si>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</si>
  <si>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</si>
  <si>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</si>
  <si>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</si>
  <si>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</si>
  <si>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</si>
  <si>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</si>
  <si>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</si>
  <si>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</si>
  <si>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</si>
  <si>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</si>
  <si>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</si>
  <si>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</si>
  <si>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</si>
  <si>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</si>
  <si>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</si>
  <si>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</si>
  <si>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</si>
  <si>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</si>
  <si>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</si>
  <si>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</si>
  <si>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</si>
  <si>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</si>
  <si>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</si>
  <si>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</si>
  <si>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</si>
  <si>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</si>
  <si>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</si>
  <si>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</si>
  <si>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</si>
  <si>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</si>
  <si>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</si>
  <si>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</si>
  <si>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</si>
  <si>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</si>
  <si>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</si>
  <si>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</si>
  <si>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</si>
  <si>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</si>
  <si>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</si>
  <si>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</si>
  <si>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</si>
  <si>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</si>
  <si>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</si>
  <si>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</si>
  <si>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</si>
  <si>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</si>
  <si>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</si>
  <si>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</si>
  <si>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</si>
  <si>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</si>
  <si>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</si>
  <si>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</si>
  <si>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</si>
  <si>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</si>
  <si>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</si>
  <si>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</si>
  <si>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</si>
  <si>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</si>
  <si>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</si>
  <si>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</si>
  <si>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</si>
  <si>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</si>
  <si>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</si>
  <si>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</si>
  <si>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</si>
  <si>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</si>
  <si>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</si>
  <si>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</si>
  <si>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</si>
  <si>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</si>
  <si>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</si>
  <si>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</si>
  <si>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</si>
  <si>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</si>
  <si>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</si>
  <si>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</si>
  <si>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</si>
  <si>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</si>
  <si>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</si>
  <si>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</si>
  <si>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</si>
  <si>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</si>
  <si>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</si>
  <si>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</si>
  <si>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</si>
  <si>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</si>
  <si>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</si>
  <si>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</si>
  <si>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</si>
  <si>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</si>
  <si>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</si>
  <si>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</si>
  <si>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</si>
  <si>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</si>
  <si>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</si>
  <si>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</si>
  <si>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</si>
  <si>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</si>
  <si>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</si>
  <si>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</si>
  <si>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</si>
  <si>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</si>
  <si>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</si>
  <si>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</si>
  <si>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</si>
  <si>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</si>
  <si>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</si>
  <si>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</si>
  <si>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</si>
  <si>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</si>
  <si>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</si>
  <si>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</si>
  <si>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</si>
  <si>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</si>
  <si>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</si>
  <si>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</si>
  <si>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</si>
  <si>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</si>
  <si>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</si>
  <si>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</si>
  <si>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</si>
  <si>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</si>
  <si>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</si>
  <si>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</si>
  <si>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</si>
  <si>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</si>
  <si>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</si>
  <si>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</si>
  <si>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</si>
  <si>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</si>
  <si>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</si>
  <si>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</si>
  <si>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</si>
  <si>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</si>
  <si>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</si>
  <si>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</si>
  <si>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</si>
  <si>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</si>
  <si>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</si>
  <si>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</si>
  <si>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</si>
  <si>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</si>
  <si>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</si>
  <si>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</si>
  <si>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</si>
  <si>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</si>
  <si>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</si>
  <si>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</si>
  <si>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</si>
  <si>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</si>
  <si>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</si>
  <si>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</si>
  <si>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</si>
  <si>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</si>
  <si>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</si>
  <si>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</si>
  <si>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</si>
  <si>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</si>
  <si>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</si>
  <si>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</si>
  <si>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</si>
  <si>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</si>
  <si>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</si>
  <si>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</si>
  <si>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</si>
  <si>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</si>
  <si>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</si>
  <si>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</si>
  <si>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</si>
  <si>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</si>
  <si>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</si>
  <si>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</si>
  <si>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</si>
  <si>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</si>
  <si>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</si>
  <si>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</si>
  <si>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</si>
  <si>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</si>
  <si>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</si>
  <si>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</si>
  <si>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</si>
  <si>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</si>
  <si>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</si>
  <si>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</si>
  <si>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</si>
  <si>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</si>
  <si>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</si>
  <si>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</si>
  <si>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</si>
  <si>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</si>
  <si>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</si>
  <si>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</si>
  <si>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</si>
  <si>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</si>
  <si>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</si>
  <si>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</si>
  <si>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</si>
  <si>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</si>
  <si>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</si>
  <si>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</si>
  <si>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</si>
  <si>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</si>
  <si>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</si>
  <si>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</si>
  <si>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</si>
  <si>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</si>
  <si>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</si>
  <si>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</si>
  <si>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</si>
  <si>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</si>
  <si>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</si>
  <si>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</si>
  <si>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</si>
  <si>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</si>
  <si>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</si>
  <si>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</si>
  <si>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</si>
  <si>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</si>
  <si>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</si>
  <si>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</si>
  <si>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</si>
  <si>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</si>
  <si>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</si>
  <si>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</si>
  <si>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</si>
  <si>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</si>
  <si>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</si>
  <si>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</si>
  <si>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</si>
  <si>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</si>
  <si>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</si>
  <si>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</si>
  <si>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</si>
  <si>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</si>
  <si>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</si>
  <si>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</si>
  <si>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</si>
  <si>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</si>
  <si>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</si>
  <si>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</si>
  <si>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</si>
  <si>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</si>
  <si>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</si>
  <si>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</si>
  <si>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</si>
  <si>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</si>
  <si>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</si>
  <si>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</si>
  <si>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</si>
  <si>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</si>
  <si>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</si>
  <si>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</si>
  <si>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</si>
  <si>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</si>
  <si>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</si>
  <si>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</si>
  <si>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</si>
  <si>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</si>
  <si>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</si>
  <si>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</si>
  <si>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</si>
  <si>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</si>
  <si>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</si>
  <si>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</si>
  <si>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</si>
  <si>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</si>
  <si>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</si>
  <si>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</si>
  <si>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</si>
  <si>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</si>
  <si>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</si>
  <si>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</si>
  <si>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</si>
  <si>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</si>
  <si>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</si>
  <si>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</si>
  <si>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</si>
  <si>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</si>
  <si>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</si>
  <si>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</si>
  <si>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</si>
  <si>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</si>
  <si>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</si>
  <si>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</si>
  <si>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</si>
  <si>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</si>
  <si>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</si>
  <si>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</si>
  <si>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</si>
  <si>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</si>
  <si>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</si>
  <si>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</si>
  <si>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</si>
  <si>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</si>
  <si>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</si>
  <si>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</si>
  <si>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</si>
  <si>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</si>
  <si>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</si>
  <si>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</si>
  <si>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</si>
  <si>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</si>
  <si>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</si>
  <si>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</si>
  <si>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</si>
  <si>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</si>
  <si>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</si>
  <si>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</si>
  <si>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</si>
  <si>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</si>
  <si>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</si>
  <si>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</si>
  <si>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</si>
  <si>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</si>
  <si>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</si>
  <si>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</si>
  <si>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</si>
  <si>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</si>
  <si>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</si>
  <si>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</si>
  <si>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</si>
  <si>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</si>
  <si>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</si>
  <si>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</si>
  <si>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</si>
  <si>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</si>
  <si>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</si>
  <si>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</si>
  <si>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</si>
  <si>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</si>
  <si>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</si>
  <si>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</si>
  <si>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</si>
  <si>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</si>
  <si>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</si>
  <si>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</si>
  <si>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</si>
  <si>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</si>
  <si>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</si>
  <si>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</si>
  <si>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</si>
  <si>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</si>
  <si>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</si>
  <si>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</si>
  <si>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</si>
  <si>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</si>
  <si>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</si>
  <si>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</si>
  <si>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</si>
  <si>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</si>
  <si>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</si>
  <si>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</si>
  <si>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</si>
  <si>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</si>
  <si>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</si>
  <si>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</si>
  <si>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</si>
  <si>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</si>
  <si>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</si>
  <si>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</si>
  <si>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</si>
  <si>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</si>
  <si>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</si>
  <si>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</si>
  <si>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</si>
  <si>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</si>
  <si>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</si>
  <si>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</si>
  <si>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</si>
  <si>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</si>
  <si>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</si>
  <si>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</si>
  <si>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</si>
  <si>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</si>
  <si>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</si>
  <si>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</si>
  <si>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</si>
  <si>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</si>
  <si>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</si>
  <si>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</si>
  <si>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</si>
  <si>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</si>
  <si>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</si>
  <si>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</si>
  <si>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</si>
  <si>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</si>
  <si>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</si>
  <si>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</si>
  <si>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</si>
  <si>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</si>
  <si>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</si>
  <si>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</si>
  <si>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</si>
  <si>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</si>
  <si>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</si>
  <si>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</si>
  <si>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</si>
  <si>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</si>
  <si>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</si>
  <si>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</si>
  <si>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</si>
  <si>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</si>
  <si>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</si>
  <si>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</si>
  <si>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</si>
  <si>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</si>
  <si>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</si>
  <si>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</si>
  <si>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</si>
  <si>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</si>
  <si>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</si>
  <si>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</si>
  <si>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</si>
  <si>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</si>
  <si>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</si>
  <si>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</si>
  <si>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</si>
  <si>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</si>
  <si>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</si>
  <si>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</si>
  <si>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</si>
  <si>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</si>
  <si>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</si>
  <si>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</si>
  <si>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</si>
  <si>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</si>
  <si>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</si>
  <si>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</si>
  <si>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</si>
  <si>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</si>
  <si>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</si>
  <si>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</si>
  <si>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</si>
  <si>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</si>
  <si>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</si>
  <si>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</si>
  <si>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</si>
  <si>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</si>
  <si>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</si>
  <si>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</si>
  <si>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</si>
  <si>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</si>
  <si>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</si>
  <si>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</si>
  <si>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</si>
  <si>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</si>
  <si>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</si>
  <si>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</si>
  <si>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</si>
  <si>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</si>
  <si>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</si>
  <si>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</si>
  <si>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</si>
  <si>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</si>
  <si>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</si>
  <si>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</si>
  <si>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</si>
  <si>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</si>
  <si>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</si>
  <si>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</si>
  <si>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</si>
  <si>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</si>
  <si>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</si>
  <si>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</si>
  <si>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</si>
  <si>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</si>
  <si>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</si>
  <si>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</si>
  <si>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</si>
  <si>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</si>
  <si>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</si>
  <si>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</si>
  <si>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</si>
  <si>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</si>
  <si>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</si>
  <si>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</si>
  <si>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</si>
  <si>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</si>
  <si>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</si>
  <si>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</si>
  <si>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</si>
  <si>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</si>
  <si>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</si>
  <si>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</si>
  <si>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</si>
  <si>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</si>
  <si>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</si>
  <si>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</si>
  <si>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</si>
  <si>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</si>
  <si>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</si>
  <si>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</si>
  <si>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</si>
  <si>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</si>
  <si>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</si>
  <si>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</si>
  <si>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</si>
  <si>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</si>
  <si>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</si>
  <si>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</si>
  <si>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</si>
  <si>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</si>
  <si>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</si>
  <si>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</si>
  <si>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</si>
  <si>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</si>
  <si>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</si>
  <si>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</si>
  <si>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</si>
  <si>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</si>
  <si>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</si>
  <si>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</si>
  <si>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</si>
  <si>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</si>
  <si>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</si>
  <si>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</si>
  <si>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</si>
  <si>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</si>
  <si>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</si>
  <si>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</si>
  <si>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</si>
  <si>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</si>
  <si>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</si>
  <si>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</si>
  <si>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</si>
  <si>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</si>
  <si>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</si>
  <si>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</si>
  <si>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</si>
  <si>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</si>
  <si>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</si>
  <si>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</si>
  <si>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</si>
  <si>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</si>
  <si>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</si>
  <si>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</si>
  <si>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</si>
  <si>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</si>
  <si>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</si>
  <si>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</si>
  <si>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</si>
  <si>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</si>
  <si>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</si>
  <si>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</si>
  <si>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</si>
  <si>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</si>
  <si>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</si>
  <si>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</si>
  <si>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</si>
  <si>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</si>
  <si>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</si>
  <si>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</si>
  <si>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</si>
  <si>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</si>
  <si>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</si>
  <si>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</si>
  <si>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</si>
  <si>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</si>
  <si>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</si>
  <si>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</si>
  <si>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</si>
  <si>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</si>
  <si>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</si>
  <si>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</si>
  <si>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</si>
  <si>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</si>
  <si>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</si>
  <si>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</si>
  <si>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</si>
  <si>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</si>
  <si>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</si>
  <si>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</si>
  <si>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</si>
  <si>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</si>
  <si>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</si>
  <si>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</si>
  <si>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</si>
  <si>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</si>
  <si>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</si>
  <si>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</si>
  <si>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</si>
  <si>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</si>
  <si>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</si>
  <si>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</si>
  <si>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</si>
  <si>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</si>
  <si>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</si>
  <si>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</si>
  <si>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</si>
  <si>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</si>
  <si>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</si>
  <si>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</si>
  <si>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</si>
  <si>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</si>
  <si>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</si>
  <si>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</si>
  <si>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</si>
  <si>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</si>
  <si>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</si>
  <si>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</si>
  <si>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</si>
  <si>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</si>
  <si>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</si>
  <si>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</si>
  <si>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</si>
  <si>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</si>
  <si>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</si>
  <si>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</si>
  <si>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</si>
  <si>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</si>
  <si>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</si>
  <si>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</si>
  <si>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</si>
  <si>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</si>
  <si>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</si>
  <si>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</si>
  <si>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</si>
  <si>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</si>
  <si>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</si>
  <si>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</si>
  <si>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</si>
  <si>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</si>
  <si>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</si>
  <si>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</si>
  <si>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</si>
  <si>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</si>
  <si>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</si>
  <si>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</si>
  <si>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</si>
  <si>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</si>
  <si>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</si>
  <si>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</si>
  <si>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</si>
  <si>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</si>
  <si>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</si>
  <si>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</si>
  <si>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</si>
  <si>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</si>
  <si>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</si>
  <si>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</si>
  <si>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</si>
  <si>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</si>
  <si>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</si>
  <si>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</si>
  <si>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</si>
  <si>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</si>
  <si>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</si>
  <si>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</si>
  <si>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</si>
  <si>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</si>
  <si>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</si>
  <si>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</si>
  <si>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</si>
  <si>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</si>
  <si>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</si>
  <si>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</si>
  <si>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</si>
  <si>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</si>
  <si>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</si>
  <si>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</si>
  <si>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</si>
  <si>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</si>
  <si>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</si>
  <si>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</si>
  <si>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</si>
  <si>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</si>
  <si>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</si>
  <si>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</si>
  <si>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</si>
  <si>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</si>
  <si>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</si>
  <si>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</si>
  <si>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</si>
  <si>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</si>
  <si>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</si>
  <si>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</si>
  <si>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</si>
  <si>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</si>
  <si>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</si>
  <si>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</si>
  <si>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</si>
  <si>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</si>
  <si>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</si>
  <si>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</si>
  <si>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</si>
  <si>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</si>
  <si>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</si>
  <si>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</si>
  <si>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</si>
  <si>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</si>
  <si>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</si>
  <si>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</si>
  <si>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</si>
  <si>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</si>
  <si>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</si>
  <si>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</si>
  <si>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</si>
  <si>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</si>
  <si>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</si>
  <si>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</si>
  <si>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</si>
  <si>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</si>
  <si>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</si>
  <si>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</si>
  <si>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</si>
  <si>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</si>
  <si>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</si>
  <si>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</si>
  <si>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</si>
  <si>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</si>
  <si>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</si>
  <si>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</si>
  <si>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</si>
  <si>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</si>
  <si>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</si>
  <si>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</si>
  <si>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</si>
  <si>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</si>
  <si>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</si>
  <si>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</si>
  <si>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</si>
  <si>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</si>
  <si>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</si>
  <si>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</si>
  <si>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</si>
  <si>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</si>
  <si>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</si>
  <si>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</si>
  <si>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</si>
  <si>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</si>
  <si>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</si>
  <si>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</si>
  <si>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</si>
  <si>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</si>
  <si>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</si>
  <si>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</si>
  <si>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</si>
  <si>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</si>
  <si>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</si>
  <si>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</si>
  <si>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</si>
  <si>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</si>
  <si>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</si>
  <si>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</si>
  <si>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</si>
  <si>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</si>
  <si>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</si>
  <si>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</si>
  <si>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</si>
  <si>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</si>
  <si>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</si>
  <si>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</si>
  <si>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</si>
  <si>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</si>
  <si>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</si>
  <si>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</si>
  <si>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</si>
  <si>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</si>
  <si>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</si>
  <si>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</si>
  <si>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</si>
  <si>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</si>
  <si>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</si>
  <si>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</si>
  <si>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</si>
  <si>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</si>
  <si>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</si>
  <si>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</si>
  <si>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</si>
  <si>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</si>
  <si>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</si>
  <si>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</si>
  <si>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</si>
  <si>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</si>
  <si>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</si>
  <si>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</si>
  <si>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</si>
  <si>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</si>
  <si>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</si>
  <si>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</si>
  <si>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</si>
  <si>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</si>
  <si>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</si>
  <si>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</si>
  <si>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</si>
  <si>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</si>
  <si>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</si>
  <si>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</si>
  <si>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</si>
  <si>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</si>
  <si>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</si>
  <si>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</si>
  <si>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</si>
  <si>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</si>
  <si>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</si>
  <si>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</si>
  <si>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</si>
  <si>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</si>
  <si>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</si>
  <si>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</si>
  <si>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</si>
  <si>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</si>
  <si>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</si>
  <si>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</si>
  <si>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</si>
  <si>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</si>
  <si>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</si>
  <si>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</si>
  <si>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</si>
  <si>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</si>
  <si>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</si>
  <si>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</si>
  <si>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</si>
  <si>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</si>
  <si>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</si>
  <si>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</si>
  <si>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</si>
  <si>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</si>
  <si>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</si>
  <si>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</si>
  <si>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</si>
  <si>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</si>
  <si>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</si>
  <si>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</si>
  <si>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</si>
  <si>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</si>
  <si>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</si>
  <si>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</si>
  <si>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</si>
  <si>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</si>
  <si>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</si>
  <si>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</si>
  <si>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</si>
  <si>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</si>
  <si>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</si>
  <si>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</si>
  <si>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</si>
  <si>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</si>
  <si>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</si>
  <si>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</si>
  <si>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</si>
  <si>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</si>
  <si>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</si>
  <si>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</si>
  <si>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</si>
  <si>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</si>
  <si>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</si>
  <si>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</si>
  <si>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</si>
  <si>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</si>
  <si>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</si>
  <si>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</si>
  <si>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</si>
  <si>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</si>
  <si>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</si>
  <si>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</si>
  <si>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</si>
  <si>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</si>
  <si>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</si>
  <si>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</si>
  <si>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</si>
  <si>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</si>
  <si>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</si>
  <si>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</si>
  <si>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</si>
  <si>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</si>
  <si>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</si>
  <si>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</si>
  <si>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</si>
  <si>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</si>
  <si>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</si>
  <si>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</si>
  <si>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</si>
  <si>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</si>
  <si>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</si>
  <si>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</si>
  <si>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</si>
  <si>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</si>
  <si>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</si>
  <si>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</si>
  <si>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</si>
  <si>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</si>
  <si>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</si>
  <si>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</si>
  <si>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</si>
  <si>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</si>
  <si>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</si>
  <si>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</si>
  <si>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</si>
  <si>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</si>
  <si>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</si>
  <si>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</si>
  <si>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</si>
  <si>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</si>
  <si>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</si>
  <si>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</si>
  <si>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</si>
  <si>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</si>
  <si>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</si>
  <si>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</si>
  <si>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</si>
  <si>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</si>
  <si>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</si>
  <si>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</si>
  <si>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</si>
  <si>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</si>
  <si>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</si>
  <si>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</si>
  <si>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</si>
  <si>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</si>
  <si>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</si>
  <si>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</si>
  <si>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</si>
  <si>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</si>
  <si>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</si>
  <si>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</si>
  <si>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</si>
  <si>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</si>
  <si>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</si>
  <si>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</si>
  <si>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</si>
  <si>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</si>
  <si>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</si>
  <si>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</si>
  <si>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</si>
  <si>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</si>
  <si>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</si>
  <si>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</si>
  <si>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</si>
  <si>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</si>
  <si>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</si>
  <si>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</si>
  <si>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</si>
  <si>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</si>
  <si>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</si>
  <si>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</si>
  <si>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</si>
  <si>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</si>
  <si>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</si>
  <si>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</si>
  <si>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</si>
  <si>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</si>
  <si>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</si>
  <si>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</si>
  <si>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</si>
  <si>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</si>
  <si>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</si>
  <si>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</si>
  <si>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</si>
  <si>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</si>
  <si>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</si>
  <si>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</si>
  <si>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</si>
  <si>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</si>
  <si>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</si>
  <si>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</si>
  <si>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</si>
  <si>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</si>
  <si>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</si>
  <si>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</si>
  <si>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</si>
  <si>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</si>
  <si>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</si>
  <si>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</si>
  <si>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</si>
  <si>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</si>
  <si>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</si>
  <si>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</si>
  <si>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</si>
  <si>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</si>
  <si>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</si>
  <si>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</si>
  <si>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</si>
  <si>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</si>
  <si>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</si>
  <si>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</si>
  <si>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</si>
  <si>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</si>
  <si>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</si>
  <si>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</si>
  <si>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</si>
  <si>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</si>
  <si>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</si>
  <si>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</si>
  <si>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</si>
  <si>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</si>
  <si>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</si>
  <si>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</si>
  <si>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</si>
  <si>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</si>
  <si>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</si>
  <si>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</si>
  <si>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</si>
  <si>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</si>
  <si>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</si>
  <si>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</si>
  <si>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</si>
  <si>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</si>
  <si>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</si>
  <si>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</si>
  <si>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</si>
  <si>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</si>
  <si>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</si>
  <si>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</si>
  <si>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</si>
  <si>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</si>
  <si>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</si>
  <si>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</si>
  <si>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</si>
  <si>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</si>
  <si>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</si>
  <si>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</si>
  <si>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</si>
  <si>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</si>
  <si>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</si>
  <si>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</si>
  <si>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</si>
  <si>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</si>
  <si>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</si>
  <si>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</si>
  <si>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</si>
  <si>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</si>
  <si>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</si>
  <si>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</si>
  <si>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</si>
  <si>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</si>
  <si>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</si>
  <si>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</si>
  <si>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</si>
  <si>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</si>
  <si>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</si>
  <si>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</si>
  <si>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</si>
  <si>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</si>
  <si>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</si>
  <si>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</si>
  <si>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</si>
  <si>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</si>
  <si>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</si>
  <si>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</si>
  <si>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</si>
  <si>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</si>
  <si>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</si>
  <si>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</si>
  <si>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</si>
  <si>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</si>
  <si>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</si>
  <si>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</si>
  <si>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</si>
  <si>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</si>
  <si>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</si>
  <si>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</si>
  <si>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</si>
  <si>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</si>
  <si>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</si>
  <si>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</si>
  <si>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</si>
  <si>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</si>
  <si>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</si>
  <si>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</si>
  <si>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</si>
  <si>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</si>
  <si>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</si>
  <si>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</si>
  <si>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</si>
  <si>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</si>
  <si>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</si>
  <si>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</si>
  <si>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</si>
  <si>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</si>
  <si>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</si>
  <si>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</si>
  <si>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</si>
  <si>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</si>
  <si>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</si>
  <si>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</si>
  <si>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</si>
  <si>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</si>
  <si>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</si>
  <si>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</si>
  <si>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</si>
  <si>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</si>
  <si>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</si>
  <si>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</si>
  <si>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</si>
  <si>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</si>
  <si>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</si>
  <si>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</si>
  <si>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</si>
  <si>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</si>
  <si>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</si>
  <si>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</si>
  <si>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</si>
  <si>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</si>
  <si>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</si>
  <si>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</si>
  <si>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</si>
  <si>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</si>
  <si>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</si>
  <si>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</si>
  <si>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</si>
  <si>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</si>
  <si>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</si>
  <si>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</si>
  <si>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</si>
  <si>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</si>
  <si>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</si>
  <si>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</si>
  <si>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</si>
  <si>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</si>
  <si>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</si>
  <si>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</si>
  <si>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</si>
  <si>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</si>
  <si>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</si>
  <si>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</si>
  <si>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</si>
  <si>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</si>
  <si>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</si>
  <si>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</si>
  <si>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</si>
  <si>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</si>
  <si>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</si>
  <si>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</si>
  <si>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</si>
  <si>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</si>
  <si>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</si>
  <si>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</si>
  <si>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</si>
  <si>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</si>
  <si>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</si>
  <si>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</si>
  <si>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</si>
  <si>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</si>
  <si>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</si>
  <si>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</si>
  <si>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</si>
  <si>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</si>
  <si>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</si>
  <si>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</si>
  <si>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</si>
  <si>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</si>
  <si>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</si>
  <si>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</si>
  <si>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</si>
  <si>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</si>
  <si>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</si>
  <si>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</si>
  <si>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</si>
  <si>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</si>
  <si>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</si>
  <si>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</si>
  <si>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</si>
  <si>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</si>
  <si>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</si>
  <si>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</si>
  <si>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</si>
  <si>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</si>
  <si>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</si>
  <si>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</si>
  <si>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</si>
  <si>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</si>
  <si>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</si>
  <si>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</si>
  <si>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</si>
  <si>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</si>
  <si>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</si>
  <si>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</si>
  <si>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</si>
  <si>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</si>
  <si>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</si>
  <si>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</si>
  <si>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</si>
  <si>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</si>
  <si>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</si>
  <si>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</si>
  <si>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</si>
  <si>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</si>
  <si>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</si>
  <si>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</si>
  <si>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</si>
  <si>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</si>
  <si>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</si>
  <si>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</si>
  <si>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</si>
  <si>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</si>
  <si>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</si>
  <si>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</si>
  <si>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</si>
  <si>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</si>
  <si>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</si>
  <si>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</si>
  <si>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</si>
  <si>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</si>
  <si>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</si>
  <si>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</si>
  <si>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</si>
  <si>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</si>
  <si>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</si>
  <si>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</si>
  <si>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</si>
  <si>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</si>
  <si>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</si>
  <si>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</si>
  <si>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</si>
  <si>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</si>
  <si>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</si>
  <si>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</si>
  <si>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</si>
  <si>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</si>
  <si>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</si>
  <si>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</si>
  <si>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</si>
  <si>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</si>
  <si>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</si>
  <si>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</si>
  <si>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</si>
  <si>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</si>
  <si>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</si>
  <si>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</si>
  <si>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</si>
  <si>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</si>
  <si>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</si>
  <si>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</si>
  <si>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</si>
  <si>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</si>
  <si>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</si>
  <si>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</si>
  <si>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</si>
  <si>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</si>
  <si>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</si>
  <si>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</si>
  <si>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</si>
  <si>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</si>
  <si>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</si>
  <si>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</si>
  <si>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</si>
  <si>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</si>
  <si>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</si>
  <si>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</si>
  <si>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</si>
  <si>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</si>
  <si>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</si>
  <si>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</si>
  <si>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</si>
  <si>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</si>
  <si>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</si>
  <si>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</si>
  <si>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</si>
  <si>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</si>
  <si>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</si>
  <si>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</si>
  <si>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</si>
  <si>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</si>
  <si>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</si>
  <si>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</si>
  <si>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</si>
  <si>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</si>
  <si>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</si>
  <si>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</si>
  <si>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</si>
  <si>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</si>
  <si>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</si>
  <si>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</si>
  <si>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</si>
  <si>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</si>
  <si>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</si>
  <si>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</si>
  <si>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</si>
  <si>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</si>
  <si>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</si>
  <si>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</si>
  <si>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</si>
  <si>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</si>
  <si>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</si>
  <si>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</si>
  <si>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</si>
  <si>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</si>
  <si>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</si>
  <si>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</si>
  <si>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</si>
  <si>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</si>
  <si>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</si>
  <si>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</si>
  <si>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</si>
  <si>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</si>
  <si>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</si>
  <si>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</si>
  <si>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</si>
  <si>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</si>
  <si>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</si>
  <si>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</si>
  <si>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</si>
  <si>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</si>
  <si>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</si>
  <si>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</si>
  <si>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</si>
  <si>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</si>
  <si>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</si>
  <si>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</si>
  <si>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</si>
  <si>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</si>
  <si>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</si>
  <si>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</si>
  <si>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</si>
  <si>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</si>
  <si>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</si>
  <si>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</si>
  <si>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</si>
  <si>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</si>
  <si>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</si>
  <si>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</si>
  <si>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</si>
  <si>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</si>
  <si>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</si>
  <si>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</si>
  <si>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</si>
  <si>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</si>
  <si>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</si>
  <si>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</si>
  <si>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</si>
  <si>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</si>
  <si>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</si>
  <si>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</si>
  <si>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</si>
  <si>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</si>
  <si>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</si>
  <si>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</si>
  <si>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</si>
  <si>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</si>
  <si>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</si>
  <si>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</si>
  <si>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</si>
  <si>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</si>
  <si>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</si>
  <si>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</si>
  <si>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</si>
  <si>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</si>
  <si>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</si>
  <si>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</si>
  <si>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</si>
  <si>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</si>
  <si>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</si>
  <si>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</si>
  <si>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</si>
  <si>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</si>
  <si>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</si>
  <si>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</si>
  <si>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</si>
  <si>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</si>
  <si>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</si>
  <si>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</si>
  <si>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</si>
  <si>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</si>
  <si>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</si>
  <si>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</si>
  <si>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</si>
  <si>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</si>
  <si>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</si>
  <si>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</si>
  <si>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</si>
  <si>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</si>
  <si>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</si>
  <si>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</si>
  <si>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</si>
  <si>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</si>
  <si>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</si>
  <si>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</si>
  <si>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</si>
  <si>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</si>
  <si>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</si>
  <si>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</si>
  <si>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</si>
  <si>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</si>
  <si>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</si>
  <si>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</si>
  <si>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</si>
  <si>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</si>
  <si>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</si>
  <si>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</si>
  <si>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</si>
  <si>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</si>
  <si>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</si>
  <si>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</si>
  <si>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</si>
  <si>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</si>
  <si>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</si>
  <si>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</si>
  <si>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</si>
  <si>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</si>
  <si>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</si>
  <si>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</si>
  <si>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</si>
  <si>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</si>
  <si>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</si>
  <si>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</si>
  <si>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</si>
  <si>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</si>
  <si>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</si>
  <si>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</si>
  <si>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</si>
  <si>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</si>
  <si>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</si>
  <si>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</si>
  <si>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</si>
  <si>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</si>
  <si>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</si>
  <si>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</si>
  <si>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</si>
  <si>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</si>
  <si>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</si>
  <si>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</si>
  <si>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</si>
  <si>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</si>
  <si>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</si>
  <si>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</si>
  <si>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</si>
  <si>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</si>
  <si>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</si>
  <si>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</si>
  <si>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</si>
  <si>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</si>
  <si>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</si>
  <si>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</si>
  <si>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</si>
  <si>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</si>
  <si>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</si>
  <si>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</si>
  <si>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</si>
  <si>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</si>
  <si>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</si>
  <si>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</si>
  <si>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</si>
  <si>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</si>
  <si>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</si>
  <si>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</si>
  <si>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</si>
  <si>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</si>
  <si>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</si>
  <si>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</si>
  <si>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</si>
  <si>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</si>
  <si>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</si>
  <si>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</si>
  <si>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</si>
  <si>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</si>
  <si>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</si>
  <si>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</si>
  <si>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</si>
  <si>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</si>
  <si>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</si>
  <si>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</si>
  <si>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</si>
  <si>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</si>
  <si>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</si>
  <si>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</si>
  <si>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</si>
  <si>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</si>
  <si>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</si>
  <si>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</si>
  <si>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</si>
  <si>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</si>
  <si>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</si>
  <si>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</si>
  <si>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</si>
  <si>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</si>
  <si>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</si>
  <si>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</si>
  <si>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</si>
  <si>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</si>
  <si>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</si>
  <si>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</si>
  <si>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</si>
  <si>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</si>
  <si>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</si>
  <si>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</si>
  <si>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</si>
  <si>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</si>
  <si>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</si>
  <si>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</si>
  <si>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</si>
  <si>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</si>
  <si>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</si>
  <si>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</si>
  <si>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</si>
  <si>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</si>
  <si>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</si>
  <si>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</si>
  <si>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</si>
  <si>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</si>
  <si>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</si>
  <si>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</si>
  <si>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</si>
  <si>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</si>
  <si>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</si>
  <si>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</si>
  <si>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</si>
  <si>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</si>
  <si>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</si>
  <si>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</si>
  <si>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</si>
  <si>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</si>
  <si>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</si>
  <si>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</si>
  <si>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</si>
  <si>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</si>
  <si>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</si>
  <si>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</si>
  <si>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</si>
  <si>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</si>
  <si>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</si>
  <si>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</si>
  <si>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</si>
  <si>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</si>
  <si>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</si>
  <si>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</si>
  <si>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</si>
  <si>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</si>
  <si>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</si>
  <si>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</si>
  <si>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</si>
  <si>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</si>
  <si>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</si>
  <si>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</si>
  <si>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</si>
  <si>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</si>
  <si>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</si>
  <si>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</si>
  <si>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</si>
  <si>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</si>
  <si>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</si>
  <si>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</si>
  <si>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</si>
  <si>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</si>
  <si>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</si>
  <si>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</si>
  <si>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</si>
  <si>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</si>
  <si>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</si>
  <si>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</si>
  <si>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</si>
  <si>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</si>
  <si>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</si>
  <si>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</si>
  <si>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</si>
  <si>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</si>
  <si>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</si>
  <si>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</si>
  <si>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</si>
  <si>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</si>
  <si>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</si>
  <si>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</si>
  <si>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</si>
  <si>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</si>
  <si>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</si>
  <si>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</si>
  <si>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</si>
  <si>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</si>
  <si>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</si>
  <si>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</si>
  <si>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</si>
  <si>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</si>
  <si>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</si>
  <si>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</si>
  <si>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</si>
  <si>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</si>
  <si>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</si>
  <si>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</si>
  <si>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</si>
  <si>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</si>
  <si>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</si>
  <si>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</si>
  <si>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</si>
  <si>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</si>
  <si>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</si>
  <si>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</si>
  <si>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</si>
  <si>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</si>
  <si>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</si>
  <si>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</si>
  <si>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</si>
  <si>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</si>
  <si>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</si>
  <si>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</si>
  <si>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</si>
  <si>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</si>
  <si>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</si>
  <si>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</si>
  <si>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</si>
  <si>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</si>
  <si>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</si>
  <si>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</si>
  <si>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</si>
  <si>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</si>
  <si>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</si>
  <si>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</si>
  <si>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</si>
  <si>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</si>
  <si>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</si>
  <si>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</si>
  <si>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</si>
  <si>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</si>
  <si>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</si>
  <si>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</si>
  <si>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</si>
  <si>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</si>
  <si>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</si>
  <si>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</si>
  <si>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</si>
  <si>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</si>
  <si>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</si>
  <si>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</si>
  <si>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</si>
  <si>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</si>
  <si>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</si>
  <si>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</si>
  <si>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</si>
  <si>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</si>
  <si>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</si>
  <si>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</si>
  <si>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</si>
  <si>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</si>
  <si>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</si>
  <si>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</si>
  <si>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</si>
  <si>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</si>
  <si>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</si>
  <si>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</si>
  <si>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</si>
  <si>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</si>
  <si>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</si>
  <si>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</si>
  <si>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</si>
  <si>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</si>
  <si>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</si>
  <si>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</si>
  <si>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</si>
  <si>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</si>
  <si>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</si>
  <si>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</si>
  <si>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</si>
  <si>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</si>
  <si>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</si>
  <si>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</si>
  <si>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</si>
  <si>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</si>
  <si>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</si>
  <si>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</si>
  <si>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</si>
  <si>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</si>
  <si>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</si>
  <si>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</si>
  <si>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</si>
  <si>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</si>
  <si>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</si>
  <si>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</si>
  <si>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</si>
  <si>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</si>
  <si>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</si>
  <si>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</si>
  <si>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</si>
  <si>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</si>
  <si>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</si>
  <si>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</si>
  <si>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</si>
  <si>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</si>
  <si>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</si>
  <si>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</si>
  <si>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</si>
  <si>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</si>
  <si>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</si>
  <si>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</si>
  <si>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</si>
  <si>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</si>
  <si>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</si>
  <si>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</si>
  <si>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</si>
  <si>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</si>
  <si>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</si>
  <si>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</si>
  <si>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</si>
  <si>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</si>
  <si>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</si>
  <si>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</si>
  <si>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</si>
  <si>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</si>
  <si>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</si>
  <si>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</si>
  <si>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</si>
  <si>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</si>
  <si>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</si>
  <si>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</si>
  <si>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</si>
  <si>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</si>
  <si>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</si>
  <si>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</si>
  <si>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</si>
  <si>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</si>
  <si>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</si>
  <si>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</si>
  <si>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</si>
  <si>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</si>
  <si>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</si>
  <si>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</si>
  <si>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</si>
  <si>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</si>
  <si>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</si>
  <si>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</si>
  <si>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</si>
  <si>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</si>
  <si>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</si>
  <si>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</si>
  <si>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</si>
  <si>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</si>
  <si>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</si>
  <si>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</si>
  <si>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</si>
  <si>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</si>
  <si>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</si>
  <si>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</si>
  <si>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</si>
  <si>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</si>
  <si>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</si>
  <si>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</si>
  <si>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</si>
  <si>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</si>
  <si>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</si>
  <si>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</si>
  <si>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</si>
  <si>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</si>
  <si>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</si>
  <si>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</si>
  <si>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</si>
  <si>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</si>
  <si>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</si>
  <si>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</si>
  <si>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</si>
  <si>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</si>
  <si>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</si>
  <si>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</si>
  <si>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</si>
  <si>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</si>
  <si>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</si>
  <si>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</si>
  <si>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</si>
  <si>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</si>
  <si>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</si>
  <si>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</si>
  <si>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</si>
  <si>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</si>
  <si>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</si>
  <si>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</si>
  <si>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</si>
  <si>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</si>
  <si>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</si>
  <si>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</si>
  <si>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</si>
  <si>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</si>
  <si>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</si>
  <si>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</si>
  <si>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</si>
  <si>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</si>
  <si>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</si>
  <si>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</si>
  <si>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</si>
  <si>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</si>
  <si>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</si>
  <si>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</si>
  <si>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</si>
  <si>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</si>
  <si>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</si>
  <si>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</si>
  <si>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</si>
  <si>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</si>
  <si>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</si>
  <si>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</si>
  <si>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</si>
  <si>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</si>
  <si>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</si>
  <si>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</si>
  <si>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</si>
  <si>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</si>
  <si>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</si>
  <si>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</si>
  <si>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</si>
  <si>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</si>
  <si>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</si>
  <si>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</si>
  <si>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</si>
  <si>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</si>
  <si>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</si>
  <si>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</si>
  <si>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</si>
  <si>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</si>
  <si>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</si>
  <si>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</si>
  <si>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</si>
  <si>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</si>
  <si>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</si>
  <si>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</si>
  <si>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</si>
  <si>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</si>
  <si>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</si>
  <si>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</si>
  <si>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</si>
  <si>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</si>
  <si>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</si>
  <si>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</si>
  <si>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</si>
  <si>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</si>
  <si>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</si>
  <si>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</si>
  <si>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</si>
  <si>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</si>
  <si>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</si>
  <si>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</si>
  <si>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</si>
  <si>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</si>
  <si>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</si>
  <si>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</si>
  <si>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</si>
  <si>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</si>
  <si>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</si>
  <si>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</si>
  <si>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</si>
  <si>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</si>
  <si>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</si>
  <si>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</si>
  <si>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</si>
  <si>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</si>
  <si>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</si>
  <si>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</si>
  <si>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</si>
  <si>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</si>
  <si>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</si>
  <si>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</si>
  <si>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</si>
  <si>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</si>
  <si>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</si>
  <si>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</si>
  <si>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</si>
  <si>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</si>
  <si>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</si>
  <si>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</si>
  <si>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</si>
  <si>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</si>
  <si>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</si>
  <si>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</si>
  <si>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</si>
  <si>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</si>
  <si>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</si>
  <si>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</si>
  <si>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</si>
  <si>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</si>
  <si>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</si>
  <si>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</si>
  <si>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</si>
  <si>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</si>
  <si>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</si>
  <si>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</si>
  <si>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</si>
  <si>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</si>
  <si>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</si>
  <si>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</si>
  <si>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</si>
  <si>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</si>
  <si>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</si>
  <si>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</si>
  <si>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</si>
  <si>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</si>
  <si>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</si>
  <si>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</si>
  <si>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</si>
  <si>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</si>
  <si>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</si>
  <si>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</si>
  <si>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</si>
  <si>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</si>
  <si>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</si>
  <si>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</si>
  <si>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</si>
  <si>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</si>
  <si>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</si>
  <si>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</si>
  <si>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</si>
  <si>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</si>
  <si>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</si>
  <si>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</si>
  <si>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</si>
  <si>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</si>
  <si>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</si>
  <si>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</si>
  <si>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</si>
  <si>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</si>
  <si>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</si>
  <si>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</si>
  <si>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</si>
  <si>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</si>
  <si>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</si>
  <si>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</si>
  <si>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</si>
  <si>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</si>
  <si>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</si>
  <si>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</si>
  <si>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</si>
  <si>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</si>
  <si>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</si>
  <si>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</si>
  <si>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</si>
  <si>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</si>
  <si>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</si>
  <si>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</si>
  <si>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</si>
  <si>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</si>
  <si>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</si>
  <si>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</si>
  <si>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</si>
  <si>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</si>
  <si>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</si>
  <si>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</si>
  <si>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</si>
  <si>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</si>
  <si>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</si>
  <si>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</si>
  <si>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</si>
  <si>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</si>
  <si>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</si>
  <si>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</si>
  <si>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</si>
  <si>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</si>
  <si>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</si>
  <si>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</si>
  <si>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</si>
  <si>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</si>
  <si>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</si>
  <si>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</si>
  <si>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</si>
  <si>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</si>
  <si>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</si>
  <si>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</si>
  <si>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</si>
  <si>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</si>
  <si>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</si>
  <si>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</si>
  <si>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</si>
  <si>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</si>
  <si>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</si>
  <si>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</si>
  <si>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</si>
  <si>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</si>
  <si>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</si>
  <si>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</si>
  <si>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</si>
  <si>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</si>
  <si>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</si>
  <si>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</si>
  <si>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</si>
  <si>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</si>
  <si>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</si>
  <si>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</si>
  <si>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</si>
  <si>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</si>
  <si>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</si>
  <si>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</si>
  <si>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</si>
  <si>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</si>
  <si>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</si>
  <si>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</si>
  <si>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</si>
  <si>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</si>
  <si>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</si>
  <si>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</si>
  <si>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</si>
  <si>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</si>
  <si>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</si>
  <si>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</si>
  <si>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</si>
  <si>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</si>
  <si>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</si>
  <si>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</si>
  <si>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</si>
  <si>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</si>
  <si>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</si>
  <si>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</si>
  <si>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</si>
  <si>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</si>
  <si>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</si>
  <si>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</si>
  <si>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</si>
  <si>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</si>
  <si>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</si>
  <si>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</si>
  <si>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</si>
  <si>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</si>
  <si>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</si>
  <si>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</si>
  <si>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</si>
  <si>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</si>
  <si>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</si>
  <si>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</si>
  <si>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</si>
  <si>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</si>
  <si>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</si>
  <si>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</si>
  <si>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</si>
  <si>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</si>
  <si>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</si>
  <si>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</si>
  <si>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</si>
  <si>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</si>
  <si>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</si>
  <si>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</si>
  <si>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</si>
  <si>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</si>
  <si>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</si>
  <si>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</si>
  <si>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</si>
  <si>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</si>
  <si>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</si>
  <si>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</si>
  <si>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</si>
  <si>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</si>
  <si>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</si>
  <si>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</si>
  <si>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</si>
  <si>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</si>
  <si>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</si>
  <si>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</si>
  <si>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</si>
  <si>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</si>
  <si>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</si>
  <si>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</si>
  <si>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</si>
  <si>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</si>
  <si>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</si>
  <si>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</si>
  <si>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</si>
  <si>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</si>
  <si>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</si>
  <si>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</si>
  <si>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</si>
  <si>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</si>
  <si>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</si>
  <si>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</si>
  <si>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</si>
  <si>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</si>
  <si>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</si>
  <si>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</si>
  <si>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</si>
  <si>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</si>
  <si>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</si>
  <si>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</si>
  <si>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</si>
  <si>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</si>
  <si>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</si>
  <si>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</si>
  <si>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</si>
  <si>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</si>
  <si>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</si>
  <si>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</si>
  <si>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</si>
  <si>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</si>
  <si>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</si>
  <si>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</si>
  <si>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</si>
  <si>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</si>
  <si>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</si>
  <si>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</si>
  <si>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</si>
  <si>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</si>
  <si>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</si>
  <si>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</si>
  <si>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</si>
  <si>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</si>
  <si>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</si>
  <si>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</si>
  <si>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</si>
  <si>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</si>
  <si>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</si>
  <si>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</si>
  <si>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</si>
  <si>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</si>
  <si>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</si>
  <si>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</si>
  <si>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</si>
  <si>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</si>
  <si>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</si>
  <si>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</si>
  <si>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</si>
  <si>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</si>
  <si>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</si>
  <si>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</si>
  <si>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</si>
  <si>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</si>
  <si>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</si>
  <si>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</si>
  <si>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</si>
  <si>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</si>
  <si>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</si>
  <si>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</si>
  <si>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</si>
  <si>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</si>
  <si>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</si>
  <si>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</si>
  <si>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</si>
  <si>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</si>
  <si>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</si>
  <si>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</si>
  <si>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</si>
  <si>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</si>
  <si>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</si>
  <si>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</si>
  <si>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</si>
  <si>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</si>
  <si>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</si>
  <si>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</si>
  <si>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</si>
  <si>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</si>
  <si>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</si>
  <si>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</si>
  <si>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</si>
  <si>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</si>
  <si>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</si>
  <si>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</si>
  <si>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</si>
  <si>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</si>
  <si>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</si>
  <si>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</si>
  <si>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</si>
  <si>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</si>
  <si>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</si>
  <si>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</si>
  <si>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</si>
  <si>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</si>
  <si>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</si>
  <si>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</si>
  <si>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</si>
  <si>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</si>
  <si>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</si>
  <si>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</si>
  <si>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</si>
  <si>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</si>
  <si>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</si>
  <si>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</si>
  <si>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</si>
  <si>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</si>
  <si>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</si>
  <si>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</si>
  <si>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</si>
  <si>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</si>
  <si>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</si>
  <si>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</si>
  <si>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</si>
  <si>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</si>
  <si>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</si>
  <si>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</si>
  <si>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</si>
  <si>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</si>
  <si>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</si>
  <si>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</si>
  <si>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</si>
  <si>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</si>
  <si>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</si>
  <si>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</si>
  <si>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</si>
  <si>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</si>
  <si>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</si>
  <si>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</si>
  <si>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</si>
  <si>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</si>
  <si>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</si>
  <si>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</si>
  <si>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</si>
  <si>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</si>
  <si>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</si>
  <si>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</si>
  <si>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</si>
  <si>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</si>
  <si>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</si>
  <si>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</si>
  <si>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</si>
  <si>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</si>
  <si>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</si>
  <si>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</si>
  <si>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</si>
  <si>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</si>
  <si>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</si>
  <si>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</si>
  <si>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</si>
  <si>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</si>
  <si>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</si>
  <si>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</si>
  <si>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</si>
  <si>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</si>
  <si>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</si>
  <si>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</si>
  <si>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</si>
  <si>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</si>
  <si>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</si>
  <si>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</si>
  <si>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</si>
  <si>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</si>
  <si>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</si>
  <si>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</si>
  <si>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</si>
  <si>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</si>
  <si>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</si>
  <si>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</si>
  <si>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</si>
  <si>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</si>
  <si>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</si>
  <si>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</si>
  <si>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</si>
  <si>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</si>
  <si>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</si>
  <si>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</si>
  <si>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</si>
  <si>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</si>
  <si>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</si>
  <si>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</si>
  <si>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</si>
  <si>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</si>
  <si>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</si>
  <si>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</si>
  <si>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</si>
  <si>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</si>
  <si>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</si>
  <si>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</si>
  <si>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</si>
  <si>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</si>
  <si>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</si>
  <si>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</si>
  <si>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</si>
  <si>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</si>
  <si>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</si>
  <si>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</si>
  <si>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</si>
  <si>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</si>
  <si>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</si>
  <si>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</si>
  <si>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</si>
  <si>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</si>
  <si>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</si>
  <si>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</si>
  <si>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</si>
  <si>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</si>
  <si>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</si>
  <si>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</si>
  <si>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</si>
  <si>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</si>
  <si>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</si>
  <si>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</si>
  <si>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</si>
  <si>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</si>
  <si>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</si>
  <si>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</si>
  <si>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</si>
  <si>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</si>
  <si>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</si>
  <si>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</si>
  <si>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</si>
  <si>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</si>
  <si>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</si>
  <si>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</si>
  <si>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</si>
  <si>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</si>
  <si>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</si>
  <si>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</si>
  <si>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</si>
  <si>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</si>
  <si>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</si>
  <si>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</si>
  <si>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</si>
  <si>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</si>
  <si>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</si>
  <si>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</si>
  <si>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</si>
  <si>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</si>
  <si>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</si>
  <si>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</si>
  <si>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</si>
  <si>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</si>
  <si>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</si>
  <si>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</si>
  <si>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</si>
  <si>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</si>
  <si>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</si>
  <si>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</si>
  <si>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</si>
  <si>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</si>
  <si>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</si>
  <si>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</si>
  <si>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</si>
  <si>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</si>
  <si>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</si>
  <si>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</si>
  <si>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</si>
  <si>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</si>
  <si>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</si>
  <si>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</si>
  <si>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</si>
  <si>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</si>
  <si>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</si>
  <si>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</si>
  <si>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</si>
  <si>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</si>
  <si>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</si>
  <si>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</si>
  <si>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</si>
  <si>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</si>
  <si>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</si>
  <si>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</si>
  <si>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</si>
  <si>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</si>
  <si>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</si>
  <si>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</si>
  <si>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</si>
  <si>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</si>
  <si>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</si>
  <si>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</si>
  <si>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</si>
  <si>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</si>
  <si>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</si>
  <si>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</si>
  <si>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</si>
  <si>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</si>
  <si>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</si>
  <si>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</si>
  <si>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</si>
  <si>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</si>
  <si>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</si>
  <si>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</si>
  <si>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</si>
  <si>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</si>
  <si>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</si>
  <si>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</si>
  <si>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</si>
  <si>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</si>
  <si>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</si>
  <si>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</si>
  <si>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</si>
  <si>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</si>
  <si>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</si>
  <si>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</si>
  <si>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</si>
  <si>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</si>
  <si>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</si>
  <si>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</si>
  <si>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</si>
  <si>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</si>
  <si>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</si>
  <si>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</si>
  <si>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</si>
  <si>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</si>
  <si>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</si>
  <si>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</si>
  <si>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</si>
  <si>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</si>
  <si>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</si>
  <si>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</si>
  <si>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</si>
  <si>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</si>
  <si>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</si>
  <si>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</si>
  <si>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</si>
  <si>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</si>
  <si>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</si>
  <si>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</si>
  <si>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</si>
  <si>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</si>
  <si>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</si>
  <si>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</si>
  <si>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</si>
  <si>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</si>
  <si>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</si>
  <si>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</si>
  <si>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</si>
  <si>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</si>
  <si>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</si>
  <si>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</si>
  <si>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</si>
  <si>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</si>
  <si>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</si>
  <si>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</si>
  <si>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</si>
  <si>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</si>
  <si>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</si>
  <si>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</si>
  <si>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</si>
  <si>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</si>
  <si>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</si>
  <si>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</si>
  <si>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</si>
  <si>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</si>
  <si>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</si>
  <si>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</si>
  <si>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</si>
  <si>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</si>
  <si>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</si>
  <si>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</si>
  <si>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</si>
  <si>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</si>
  <si>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</si>
  <si>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</si>
  <si>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</si>
  <si>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</si>
  <si>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</si>
  <si>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</si>
  <si>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</si>
  <si>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</si>
  <si>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</si>
  <si>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</si>
  <si>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</si>
  <si>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</si>
  <si>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</si>
  <si>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</si>
  <si>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</si>
  <si>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</si>
  <si>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</si>
  <si>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</si>
  <si>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</si>
  <si>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</si>
  <si>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</si>
  <si>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</si>
  <si>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</si>
  <si>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</si>
  <si>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</si>
  <si>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</si>
  <si>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</si>
  <si>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</si>
  <si>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</si>
  <si>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</si>
  <si>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</si>
  <si>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</si>
  <si>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</si>
  <si>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</si>
  <si>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</si>
  <si>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</si>
  <si>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</si>
  <si>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</si>
  <si>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</si>
  <si>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</si>
  <si>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</si>
  <si>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</si>
  <si>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</si>
  <si>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</si>
  <si>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</si>
  <si>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</si>
  <si>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</si>
  <si>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</si>
  <si>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</si>
  <si>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</si>
  <si>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</si>
  <si>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</si>
  <si>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</si>
  <si>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</si>
  <si>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</si>
  <si>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</si>
  <si>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</si>
  <si>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</si>
  <si>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</si>
  <si>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</si>
  <si>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</si>
  <si>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</si>
  <si>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</si>
  <si>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</si>
  <si>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</si>
  <si>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</si>
  <si>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</si>
  <si>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</si>
  <si>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</si>
  <si>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</si>
  <si>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</si>
  <si>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</si>
  <si>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</si>
  <si>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</si>
  <si>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</si>
  <si>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</si>
  <si>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</si>
  <si>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</si>
  <si>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</si>
  <si>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</si>
  <si>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</si>
  <si>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</si>
  <si>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</si>
  <si>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</si>
  <si>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</si>
  <si>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</si>
  <si>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</si>
  <si>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</si>
  <si>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</si>
  <si>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</si>
  <si>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</si>
  <si>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</si>
  <si>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</si>
  <si>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</si>
  <si>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</si>
  <si>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</si>
  <si>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</si>
  <si>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</si>
  <si>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</si>
  <si>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</si>
  <si>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</si>
  <si>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</si>
  <si>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</si>
  <si>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</si>
  <si>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</si>
  <si>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</si>
  <si>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</si>
  <si>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</si>
  <si>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</si>
  <si>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</si>
  <si>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</si>
  <si>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</si>
  <si>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</si>
  <si>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</si>
  <si>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</si>
  <si>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</si>
  <si>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</si>
  <si>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</si>
  <si>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</si>
  <si>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</si>
  <si>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</si>
  <si>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</si>
  <si>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</si>
  <si>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</si>
  <si>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</si>
  <si>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</si>
  <si>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</si>
  <si>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</si>
  <si>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</si>
  <si>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</si>
  <si>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</si>
  <si>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</si>
  <si>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</si>
  <si>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</si>
  <si>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</si>
  <si>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</si>
  <si>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</si>
  <si>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</si>
  <si>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</si>
  <si>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</si>
  <si>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</si>
  <si>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</si>
  <si>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</si>
  <si>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</si>
  <si>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</si>
  <si>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</si>
  <si>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</si>
  <si>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</si>
  <si>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</si>
  <si>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</si>
  <si>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</si>
  <si>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</si>
  <si>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</si>
  <si>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</si>
  <si>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</si>
  <si>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</si>
  <si>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</si>
  <si>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</si>
  <si>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</si>
  <si>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</si>
  <si>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</si>
  <si>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</si>
  <si>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</si>
  <si>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</si>
  <si>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</si>
  <si>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</si>
  <si>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</si>
  <si>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</si>
  <si>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</si>
  <si>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</si>
  <si>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</si>
  <si>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</si>
  <si>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</si>
  <si>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</si>
  <si>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</si>
  <si>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</si>
  <si>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</si>
  <si>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</si>
  <si>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</si>
  <si>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</si>
  <si>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</si>
  <si>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</si>
  <si>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</si>
  <si>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</si>
  <si>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</si>
  <si>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</si>
  <si>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</si>
  <si>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</si>
  <si>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</si>
  <si>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</si>
  <si>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</si>
  <si>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</si>
  <si>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</si>
  <si>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</si>
  <si>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</si>
  <si>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</si>
  <si>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</si>
  <si>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</si>
  <si>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</si>
  <si>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</si>
  <si>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</si>
  <si>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</si>
  <si>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</si>
  <si>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</si>
  <si>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</si>
  <si>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</si>
  <si>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</si>
  <si>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</si>
  <si>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</si>
  <si>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</si>
  <si>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</si>
  <si>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</si>
  <si>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</si>
  <si>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</si>
  <si>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</si>
  <si>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</si>
  <si>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</si>
  <si>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</si>
  <si>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</si>
  <si>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</si>
  <si>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</si>
  <si>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</si>
  <si>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</si>
  <si>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</si>
  <si>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</si>
  <si>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</si>
  <si>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</si>
  <si>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</si>
  <si>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</si>
  <si>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</si>
  <si>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</si>
  <si>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</si>
  <si>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</si>
  <si>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</si>
  <si>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</si>
  <si>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</si>
  <si>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</si>
  <si>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</si>
  <si>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</si>
  <si>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</si>
  <si>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</si>
  <si>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</si>
  <si>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</si>
  <si>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</si>
  <si>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</si>
  <si>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</si>
  <si>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</si>
  <si>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</si>
  <si>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</si>
  <si>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</si>
  <si>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</si>
  <si>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</si>
  <si>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</si>
  <si>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</si>
  <si>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</si>
  <si>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</si>
  <si>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</si>
  <si>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</si>
  <si>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</si>
  <si>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</si>
  <si>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</si>
  <si>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</si>
  <si>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</si>
  <si>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</si>
  <si>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</si>
  <si>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</si>
  <si>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</si>
  <si>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</si>
  <si>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</si>
  <si>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</si>
  <si>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</si>
  <si>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</si>
  <si>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</si>
  <si>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</si>
  <si>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</si>
  <si>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</si>
  <si>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</si>
  <si>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</si>
  <si>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</si>
  <si>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</si>
  <si>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</si>
  <si>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</si>
  <si>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</si>
  <si>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</si>
  <si>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</si>
  <si>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</si>
  <si>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</si>
  <si>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</si>
  <si>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</si>
  <si>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</si>
  <si>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</si>
  <si>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</si>
  <si>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</si>
  <si>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</si>
  <si>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</si>
  <si>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</si>
  <si>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</si>
  <si>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</si>
  <si>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</si>
  <si>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</si>
  <si>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</si>
  <si>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</si>
  <si>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</si>
  <si>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</si>
  <si>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</si>
  <si>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</si>
  <si>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</si>
  <si>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</si>
  <si>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</si>
  <si>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</si>
  <si>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</si>
  <si>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</si>
  <si>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</si>
  <si>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</si>
  <si>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</si>
  <si>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</si>
  <si>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</si>
  <si>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</si>
  <si>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</si>
  <si>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</si>
  <si>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</si>
  <si>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</si>
  <si>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</si>
  <si>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</si>
  <si>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</si>
  <si>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</si>
  <si>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</si>
  <si>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</si>
  <si>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</si>
  <si>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</si>
  <si>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</si>
  <si>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</si>
  <si>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</si>
  <si>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</si>
  <si>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</si>
  <si>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</si>
  <si>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</si>
  <si>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</si>
  <si>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</si>
  <si>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</si>
  <si>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</si>
  <si>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</si>
  <si>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</si>
  <si>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</si>
  <si>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</si>
  <si>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</si>
  <si>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</si>
  <si>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</si>
  <si>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</si>
  <si>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</si>
  <si>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</si>
  <si>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</si>
  <si>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</si>
  <si>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</si>
  <si>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</si>
  <si>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</si>
  <si>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</si>
  <si>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</si>
  <si>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</si>
  <si>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</si>
  <si>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</si>
  <si>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</si>
  <si>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</si>
  <si>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</si>
  <si>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</si>
  <si>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</si>
  <si>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</si>
  <si>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</si>
  <si>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</si>
  <si>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</si>
  <si>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</si>
  <si>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</si>
  <si>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</si>
  <si>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</si>
  <si>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</si>
  <si>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</si>
  <si>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</si>
  <si>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</si>
  <si>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</si>
  <si>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</si>
  <si>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</si>
  <si>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</si>
  <si>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</si>
  <si>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</si>
  <si>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</si>
  <si>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</si>
  <si>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</si>
  <si>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</si>
  <si>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</si>
  <si>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</si>
  <si>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</si>
  <si>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</si>
  <si>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</si>
  <si>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</si>
  <si>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</si>
  <si>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</si>
  <si>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</si>
  <si>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</si>
  <si>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</si>
  <si>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</si>
  <si>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</si>
  <si>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</si>
  <si>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</si>
  <si>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</si>
  <si>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</si>
  <si>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</si>
  <si>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</si>
  <si>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</si>
  <si>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</si>
  <si>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</si>
  <si>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</si>
  <si>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</si>
  <si>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</si>
  <si>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</si>
  <si>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</si>
  <si>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</si>
  <si>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</si>
  <si>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</si>
  <si>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</si>
  <si>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</si>
  <si>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</si>
  <si>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</si>
  <si>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</si>
  <si>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</si>
  <si>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</si>
  <si>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</si>
  <si>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</si>
  <si>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</si>
  <si>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</si>
  <si>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</si>
  <si>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</si>
  <si>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</si>
  <si>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</si>
  <si>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</si>
  <si>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</si>
  <si>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</si>
  <si>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</si>
  <si>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</si>
  <si>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</si>
  <si>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</si>
  <si>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</si>
  <si>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</si>
  <si>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</si>
  <si>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</si>
  <si>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</si>
  <si>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</si>
  <si>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</si>
  <si>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</si>
  <si>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</si>
  <si>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</si>
  <si>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</si>
  <si>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</si>
  <si>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</si>
  <si>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</si>
  <si>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</si>
  <si>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</si>
  <si>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</si>
  <si>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</si>
  <si>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</si>
  <si>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</si>
  <si>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</si>
  <si>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</si>
  <si>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</si>
  <si>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</si>
  <si>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</si>
  <si>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</si>
  <si>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</si>
  <si>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</si>
  <si>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</si>
  <si>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</si>
  <si>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</si>
  <si>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</si>
  <si>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</si>
  <si>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</si>
  <si>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</si>
  <si>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</si>
  <si>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</si>
  <si>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</si>
  <si>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</si>
  <si>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</si>
  <si>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</si>
  <si>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</si>
  <si>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</si>
  <si>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</si>
  <si>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</si>
  <si>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</si>
  <si>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</si>
  <si>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</si>
  <si>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</si>
  <si>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</si>
  <si>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</si>
  <si>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</si>
  <si>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</si>
  <si>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</si>
  <si>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</si>
  <si>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</si>
  <si>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</si>
  <si>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</si>
  <si>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</si>
  <si>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</si>
  <si>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</si>
  <si>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</si>
  <si>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</si>
  <si>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</si>
  <si>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</si>
  <si>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</si>
  <si>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</si>
  <si>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</si>
  <si>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</si>
  <si>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</si>
  <si>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</si>
  <si>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</si>
  <si>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</si>
  <si>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</si>
  <si>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</si>
  <si>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</si>
  <si>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</si>
  <si>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</si>
  <si>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</si>
  <si>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</si>
  <si>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</si>
  <si>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</si>
  <si>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</si>
  <si>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</si>
  <si>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</si>
  <si>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</si>
  <si>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</si>
  <si>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</si>
  <si>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</si>
  <si>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</si>
  <si>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</si>
  <si>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</si>
  <si>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</si>
  <si>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</si>
  <si>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</si>
  <si>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</si>
  <si>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</si>
  <si>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</si>
  <si>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</si>
  <si>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</si>
  <si>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</si>
  <si>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</si>
  <si>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</si>
  <si>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</si>
  <si>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</si>
  <si>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</si>
  <si>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</si>
  <si>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</si>
  <si>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</si>
  <si>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</si>
  <si>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</si>
  <si>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</si>
  <si>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</si>
  <si>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</si>
  <si>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</si>
  <si>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</si>
  <si>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</si>
  <si>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</si>
  <si>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</si>
  <si>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</si>
  <si>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</si>
  <si>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</si>
  <si>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</si>
  <si>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</si>
  <si>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</si>
  <si>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</si>
  <si>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</si>
  <si>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</si>
  <si>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</si>
  <si>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</si>
  <si>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</si>
  <si>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</si>
  <si>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</si>
  <si>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</si>
  <si>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</si>
  <si>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</si>
  <si>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</si>
  <si>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</si>
  <si>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</si>
  <si>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</si>
  <si>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</si>
  <si>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</si>
  <si>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</si>
  <si>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</si>
  <si>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</si>
  <si>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</si>
  <si>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</si>
  <si>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</si>
  <si>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</si>
  <si>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</si>
  <si>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</si>
  <si>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</si>
  <si>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</si>
  <si>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</si>
  <si>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</si>
  <si>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</si>
  <si>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</si>
  <si>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</si>
  <si>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</si>
  <si>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</si>
  <si>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</si>
  <si>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</si>
  <si>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</si>
  <si>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</si>
  <si>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</si>
  <si>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</si>
  <si>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</si>
  <si>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</si>
  <si>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</si>
  <si>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</si>
  <si>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</si>
  <si>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</si>
  <si>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</si>
  <si>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</si>
  <si>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</si>
  <si>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</si>
  <si>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</si>
  <si>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</si>
  <si>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</si>
  <si>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</si>
  <si>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</si>
  <si>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</si>
  <si>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</si>
  <si>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</si>
  <si>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</si>
  <si>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</si>
  <si>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</si>
  <si>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</si>
  <si>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</si>
  <si>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</si>
  <si>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</si>
  <si>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</si>
  <si>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</si>
  <si>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</si>
  <si>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</si>
  <si>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</si>
  <si>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</si>
  <si>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</si>
  <si>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</si>
  <si>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</si>
  <si>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</si>
  <si>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</si>
  <si>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</si>
  <si>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</si>
  <si>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</si>
  <si>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</si>
  <si>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</si>
  <si>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</si>
  <si>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</si>
  <si>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</si>
  <si>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</si>
  <si>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</si>
  <si>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</si>
  <si>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</si>
  <si>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</si>
  <si>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</si>
  <si>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</si>
  <si>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</si>
  <si>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</si>
  <si>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</si>
  <si>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</si>
  <si>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</si>
  <si>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</si>
  <si>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</si>
  <si>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</si>
  <si>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</si>
  <si>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</si>
  <si>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</si>
  <si>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</si>
  <si>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</si>
  <si>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</si>
  <si>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</si>
  <si>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</si>
  <si>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</si>
  <si>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</si>
  <si>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</si>
  <si>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</si>
  <si>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</si>
  <si>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</si>
  <si>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</si>
  <si>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</si>
  <si>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</si>
  <si>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</si>
  <si>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</si>
  <si>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</si>
  <si>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</si>
  <si>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</si>
  <si>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</si>
  <si>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</si>
  <si>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</si>
  <si>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</si>
  <si>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</si>
  <si>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</si>
  <si>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</si>
  <si>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</si>
  <si>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</si>
  <si>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</si>
  <si>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</si>
  <si>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</si>
  <si>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</si>
  <si>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</si>
  <si>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</si>
  <si>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</si>
  <si>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</si>
  <si>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</si>
  <si>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</si>
  <si>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</si>
  <si>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</si>
  <si>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</si>
  <si>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</si>
  <si>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</si>
  <si>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</si>
  <si>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</si>
  <si>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</si>
  <si>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</si>
  <si>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</si>
  <si>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</si>
  <si>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</si>
  <si>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</si>
  <si>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</si>
  <si>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</si>
  <si>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</si>
  <si>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</si>
  <si>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</si>
  <si>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</si>
  <si>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</si>
  <si>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</si>
  <si>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</si>
  <si>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</si>
  <si>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</si>
  <si>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</si>
  <si>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</si>
  <si>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</si>
  <si>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</si>
  <si>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</si>
  <si>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</si>
  <si>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</si>
  <si>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</si>
  <si>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</si>
  <si>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</si>
  <si>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</si>
  <si>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</si>
  <si>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</si>
  <si>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</si>
  <si>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</si>
  <si>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</si>
  <si>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</si>
  <si>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</si>
  <si>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</si>
  <si>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</si>
  <si>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</si>
  <si>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</si>
  <si>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</si>
  <si>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</si>
  <si>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</si>
  <si>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</si>
  <si>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</si>
  <si>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</si>
  <si>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</si>
  <si>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</si>
  <si>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</si>
  <si>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</si>
  <si>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</si>
  <si>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</si>
  <si>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</si>
  <si>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</si>
  <si>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</si>
  <si>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</si>
  <si>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</si>
  <si>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</si>
  <si>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</si>
  <si>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</si>
  <si>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</si>
  <si>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</si>
  <si>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</si>
  <si>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</si>
  <si>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</si>
  <si>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</si>
  <si>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</si>
  <si>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</si>
  <si>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</si>
  <si>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</si>
  <si>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</si>
  <si>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</si>
  <si>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</si>
  <si>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</si>
  <si>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</si>
  <si>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</si>
  <si>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</si>
  <si>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</si>
  <si>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</si>
  <si>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</si>
  <si>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</si>
  <si>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</si>
  <si>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</si>
  <si>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</si>
  <si>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</si>
  <si>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</si>
  <si>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</si>
  <si>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</si>
  <si>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</si>
  <si>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</si>
  <si>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</si>
  <si>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</si>
  <si>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</si>
  <si>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</si>
  <si>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</si>
  <si>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</si>
  <si>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</si>
  <si>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</si>
  <si>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</si>
  <si>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</si>
  <si>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</si>
  <si>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</si>
  <si>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</si>
  <si>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</si>
  <si>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</si>
  <si>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</si>
  <si>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</si>
  <si>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</si>
  <si>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</si>
  <si>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</si>
  <si>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</si>
  <si>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</si>
  <si>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</si>
  <si>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</si>
  <si>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</si>
  <si>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</si>
  <si>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</si>
  <si>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</si>
  <si>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</si>
  <si>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</si>
  <si>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</si>
  <si>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</si>
  <si>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</si>
  <si>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</si>
  <si>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</si>
  <si>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</si>
  <si>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</si>
  <si>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</si>
  <si>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</si>
  <si>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</si>
  <si>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</si>
  <si>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</si>
  <si>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</si>
  <si>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</si>
  <si>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</si>
  <si>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</si>
  <si>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</si>
  <si>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</si>
  <si>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</si>
  <si>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</si>
  <si>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</si>
  <si>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</si>
  <si>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</si>
  <si>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</si>
  <si>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</si>
  <si>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</si>
  <si>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</si>
  <si>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</si>
  <si>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</si>
  <si>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</si>
  <si>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</si>
  <si>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</si>
  <si>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</si>
  <si>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</si>
  <si>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</si>
  <si>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</si>
  <si>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</si>
  <si>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</si>
  <si>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</si>
  <si>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</si>
  <si>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</si>
  <si>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</si>
  <si>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</si>
  <si>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</si>
  <si>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</si>
  <si>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</si>
  <si>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</si>
  <si>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</si>
  <si>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</si>
  <si>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</si>
  <si>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</si>
  <si>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</si>
  <si>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</si>
  <si>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</si>
  <si>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</si>
  <si>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</si>
  <si>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</si>
  <si>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</si>
  <si>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</si>
  <si>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</si>
  <si>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</si>
  <si>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</si>
  <si>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</si>
  <si>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</si>
  <si>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</si>
  <si>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</si>
  <si>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</si>
  <si>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</si>
  <si>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</si>
  <si>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</si>
  <si>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</si>
  <si>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</si>
  <si>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</si>
  <si>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</si>
  <si>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</si>
  <si>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</si>
  <si>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</si>
  <si>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</si>
  <si>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</si>
  <si>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</si>
  <si>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</si>
  <si>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</si>
  <si>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</si>
  <si>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</si>
  <si>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</si>
  <si>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</si>
  <si>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</si>
  <si>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</si>
  <si>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</si>
  <si>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</si>
  <si>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</si>
  <si>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</si>
  <si>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</si>
  <si>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</si>
  <si>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</si>
  <si>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</si>
  <si>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</si>
  <si>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</si>
  <si>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</si>
  <si>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</si>
  <si>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</si>
  <si>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</si>
  <si>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</si>
  <si>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</si>
  <si>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</si>
  <si>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</si>
  <si>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</si>
  <si>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</si>
  <si>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</si>
  <si>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</si>
  <si>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</si>
  <si>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</si>
  <si>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</si>
  <si>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</si>
  <si>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</si>
  <si>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</si>
  <si>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</si>
  <si>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</si>
  <si>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</si>
  <si>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</si>
  <si>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</si>
  <si>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</si>
  <si>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</si>
  <si>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</si>
  <si>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</si>
  <si>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</si>
  <si>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</si>
  <si>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</si>
  <si>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</si>
  <si>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</si>
  <si>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</si>
  <si>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</si>
  <si>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</si>
  <si>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</si>
  <si>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</si>
  <si>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</si>
  <si>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</si>
  <si>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</si>
  <si>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</si>
  <si>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</si>
  <si>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</si>
  <si>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</si>
  <si>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</si>
  <si>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</si>
  <si>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</si>
  <si>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</si>
  <si>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</si>
  <si>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</si>
  <si>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</si>
  <si>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</si>
  <si>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</si>
  <si>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</si>
  <si>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</si>
  <si>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</si>
  <si>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</si>
  <si>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</si>
  <si>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</si>
  <si>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</si>
  <si>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</si>
  <si>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</si>
  <si>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</si>
  <si>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</si>
  <si>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</si>
  <si>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</si>
  <si>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</si>
  <si>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</si>
  <si>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</si>
  <si>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</si>
  <si>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</si>
  <si>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</si>
  <si>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</si>
  <si>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</si>
  <si>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</si>
  <si>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</si>
  <si>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</si>
  <si>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</si>
  <si>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</si>
  <si>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</si>
  <si>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</si>
  <si>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</si>
  <si>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</si>
  <si>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</si>
  <si>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</si>
  <si>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</si>
  <si>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</si>
  <si>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</si>
  <si>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</si>
  <si>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</si>
  <si>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</si>
  <si>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</si>
  <si>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</si>
  <si>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</si>
  <si>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</si>
  <si>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</si>
  <si>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</si>
  <si>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</si>
  <si>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</si>
  <si>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</si>
  <si>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</si>
  <si>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</si>
  <si>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</si>
  <si>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</si>
  <si>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</si>
  <si>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</si>
  <si>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</si>
  <si>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</si>
  <si>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</si>
  <si>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</si>
  <si>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</si>
  <si>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</si>
  <si>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</si>
  <si>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</si>
  <si>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</si>
  <si>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</si>
  <si>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</si>
  <si>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</si>
  <si>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</si>
  <si>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</si>
  <si>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</si>
  <si>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</si>
  <si>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</si>
  <si>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</si>
  <si>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</si>
  <si>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</si>
  <si>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</si>
  <si>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</si>
  <si>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</si>
  <si>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</si>
  <si>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</si>
  <si>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</si>
  <si>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</si>
  <si>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</si>
  <si>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</si>
  <si>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</si>
  <si>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</si>
  <si>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</si>
  <si>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</si>
  <si>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</si>
  <si>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</si>
  <si>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</si>
  <si>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</si>
  <si>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</si>
  <si>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</si>
  <si>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</si>
  <si>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</si>
  <si>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</si>
  <si>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</si>
  <si>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</si>
  <si>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</si>
  <si>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</si>
  <si>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</si>
  <si>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</si>
  <si>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</si>
  <si>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</si>
  <si>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</si>
  <si>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</si>
  <si>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</si>
  <si>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</si>
  <si>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</si>
  <si>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</si>
  <si>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</si>
  <si>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</si>
  <si>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</si>
  <si>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</si>
  <si>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</si>
  <si>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</si>
  <si>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</si>
  <si>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</si>
  <si>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</si>
  <si>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</si>
  <si>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</si>
  <si>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</si>
  <si>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</si>
  <si>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</si>
  <si>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</si>
  <si>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</si>
  <si>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</si>
  <si>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</si>
  <si>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</si>
  <si>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</si>
  <si>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</si>
  <si>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</si>
  <si>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</si>
  <si>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</si>
  <si>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</si>
  <si>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</si>
  <si>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</si>
  <si>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</si>
  <si>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</si>
  <si>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</si>
  <si>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</si>
  <si>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</si>
  <si>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</si>
  <si>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</si>
  <si>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</si>
  <si>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</si>
  <si>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</si>
  <si>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</si>
  <si>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</si>
  <si>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</si>
  <si>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</si>
  <si>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</si>
  <si>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</si>
  <si>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</si>
  <si>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</si>
  <si>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</si>
  <si>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</si>
  <si>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</si>
  <si>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</si>
  <si>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</si>
  <si>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</si>
  <si>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</si>
  <si>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</si>
  <si>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</si>
  <si>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</si>
  <si>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</si>
  <si>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</si>
  <si>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</si>
  <si>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</si>
  <si>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</si>
  <si>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</si>
  <si>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</si>
  <si>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</si>
  <si>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</si>
  <si>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</si>
  <si>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</si>
  <si>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</si>
  <si>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</si>
  <si>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</si>
  <si>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</si>
  <si>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</si>
  <si>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</si>
  <si>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</si>
  <si>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</si>
  <si>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</si>
  <si>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</si>
  <si>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</si>
  <si>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</si>
  <si>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</si>
  <si>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</si>
  <si>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</si>
  <si>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</si>
  <si>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</si>
  <si>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</si>
  <si>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</si>
  <si>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</si>
  <si>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</si>
  <si>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</si>
  <si>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</si>
  <si>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</si>
  <si>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</si>
  <si>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</si>
  <si>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</si>
  <si>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</si>
  <si>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</si>
  <si>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</si>
  <si>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</si>
  <si>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</si>
  <si>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</si>
  <si>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</si>
  <si>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</si>
  <si>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</si>
  <si>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</si>
  <si>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</si>
  <si>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</si>
  <si>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</si>
  <si>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</si>
  <si>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</si>
  <si>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</si>
  <si>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</si>
  <si>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</si>
  <si>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</si>
  <si>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</si>
  <si>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</si>
  <si>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</si>
  <si>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</si>
  <si>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</si>
  <si>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</si>
  <si>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</si>
  <si>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</si>
  <si>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</si>
  <si>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</si>
  <si>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</si>
  <si>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</si>
  <si>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</si>
  <si>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</si>
  <si>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</si>
  <si>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</si>
  <si>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</si>
  <si>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</si>
  <si>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</si>
  <si>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</si>
  <si>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</si>
  <si>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</si>
  <si>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</si>
  <si>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</si>
  <si>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</si>
  <si>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</si>
  <si>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</si>
  <si>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</si>
  <si>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</si>
  <si>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</si>
  <si>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</si>
  <si>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</si>
  <si>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</si>
  <si>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</si>
  <si>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</si>
  <si>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</si>
  <si>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</si>
  <si>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</si>
  <si>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</si>
  <si>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</si>
  <si>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</si>
  <si>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</si>
  <si>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</si>
  <si>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</si>
  <si>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</si>
  <si>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</si>
  <si>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</si>
  <si>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</si>
  <si>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</si>
  <si>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</si>
  <si>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</si>
  <si>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</si>
  <si>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</si>
  <si>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</si>
  <si>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</si>
  <si>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</si>
  <si>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</si>
  <si>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</si>
  <si>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</si>
  <si>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</si>
  <si>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</si>
  <si>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</si>
  <si>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</si>
  <si>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</si>
  <si>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</si>
  <si>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</si>
  <si>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</si>
  <si>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</si>
  <si>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</si>
  <si>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</si>
  <si>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</si>
  <si>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</si>
  <si>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</si>
  <si>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</si>
  <si>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</si>
  <si>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</si>
  <si>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</si>
  <si>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</si>
  <si>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</si>
  <si>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</si>
  <si>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</si>
  <si>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</si>
  <si>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</si>
  <si>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</si>
  <si>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</si>
  <si>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</si>
  <si>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</si>
  <si>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</si>
  <si>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</si>
  <si>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</si>
  <si>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</si>
  <si>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</si>
  <si>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</si>
  <si>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</si>
  <si>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</si>
  <si>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</si>
  <si>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</si>
  <si>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</si>
  <si>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</si>
  <si>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</si>
  <si>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</si>
  <si>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</si>
  <si>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</si>
  <si>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</si>
  <si>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</si>
  <si>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</si>
  <si>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</si>
  <si>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</si>
  <si>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</si>
  <si>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</si>
  <si>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</si>
  <si>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</si>
  <si>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</si>
  <si>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</si>
  <si>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</si>
  <si>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</si>
  <si>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</si>
  <si>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</si>
  <si>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</si>
  <si>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</si>
  <si>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</si>
  <si>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</si>
  <si>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</si>
  <si>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</si>
  <si>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</si>
  <si>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</si>
  <si>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</si>
  <si>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</si>
  <si>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</si>
  <si>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</si>
  <si>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</si>
  <si>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</si>
  <si>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</si>
  <si>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</si>
  <si>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</si>
  <si>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</si>
  <si>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</si>
  <si>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</si>
  <si>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</si>
  <si>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</si>
  <si>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</si>
  <si>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</si>
  <si>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</si>
  <si>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</si>
  <si>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</si>
  <si>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</si>
  <si>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</si>
  <si>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</si>
  <si>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</si>
  <si>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</si>
  <si>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</si>
  <si>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</si>
  <si>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</si>
  <si>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</si>
  <si>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</si>
  <si>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</si>
  <si>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</si>
  <si>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</si>
  <si>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</si>
  <si>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</si>
  <si>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</si>
  <si>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</si>
  <si>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</si>
  <si>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</si>
  <si>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</si>
  <si>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</si>
  <si>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</si>
  <si>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</si>
  <si>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</si>
  <si>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</si>
  <si>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</si>
  <si>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</si>
  <si>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</si>
  <si>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</si>
  <si>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</si>
  <si>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</si>
  <si>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</si>
  <si>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</si>
  <si>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</si>
  <si>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</si>
  <si>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</si>
  <si>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</si>
  <si>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</si>
  <si>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</si>
  <si>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</si>
  <si>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</si>
  <si>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</si>
  <si>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</si>
  <si>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</si>
  <si>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</si>
  <si>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</si>
  <si>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</si>
  <si>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</si>
  <si>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</si>
  <si>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</si>
  <si>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</si>
  <si>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</si>
  <si>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</si>
  <si>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</si>
  <si>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</si>
  <si>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</si>
  <si>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</si>
  <si>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</si>
  <si>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</si>
  <si>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</si>
  <si>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</si>
  <si>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</si>
  <si>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</si>
  <si>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</si>
  <si>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</si>
  <si>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</si>
  <si>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</si>
  <si>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</si>
  <si>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</si>
  <si>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</si>
  <si>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</si>
  <si>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</si>
  <si>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</si>
  <si>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</si>
  <si>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</si>
  <si>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</si>
  <si>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</si>
  <si>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</si>
  <si>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</si>
  <si>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</si>
  <si>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</si>
  <si>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</si>
  <si>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</si>
  <si>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</si>
  <si>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</si>
  <si>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</si>
  <si>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</si>
  <si>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</si>
  <si>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</si>
  <si>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</si>
  <si>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</si>
  <si>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</si>
  <si>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</si>
  <si>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</si>
  <si>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</si>
  <si>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</si>
  <si>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</si>
  <si>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</si>
  <si>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</si>
  <si>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</si>
  <si>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</si>
  <si>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</si>
  <si>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</si>
  <si>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</si>
  <si>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</si>
  <si>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</si>
  <si>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</si>
  <si>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</si>
  <si>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</si>
  <si>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</si>
  <si>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</si>
  <si>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</si>
  <si>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</si>
  <si>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</si>
  <si>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</si>
  <si>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</si>
  <si>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</si>
  <si>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</si>
  <si>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</si>
  <si>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</si>
  <si>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</si>
  <si>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</si>
  <si>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</si>
  <si>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</si>
  <si>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</si>
  <si>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</si>
  <si>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</si>
  <si>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</si>
  <si>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</si>
  <si>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</si>
  <si>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</si>
  <si>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</si>
  <si>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</si>
  <si>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</si>
  <si>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</si>
  <si>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</si>
  <si>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</si>
  <si>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</si>
  <si>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</si>
  <si>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</si>
  <si>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</si>
  <si>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</si>
  <si>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</si>
  <si>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</si>
  <si>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</si>
  <si>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</si>
  <si>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</si>
  <si>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</si>
  <si>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</si>
  <si>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</si>
  <si>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</si>
  <si>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</si>
  <si>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</si>
  <si>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</si>
  <si>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</si>
  <si>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</si>
  <si>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</si>
  <si>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</si>
  <si>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</si>
  <si>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</si>
  <si>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</si>
  <si>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</si>
  <si>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</si>
  <si>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</si>
  <si>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</si>
  <si>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</si>
  <si>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</si>
  <si>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</si>
  <si>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</si>
  <si>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</si>
  <si>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</si>
  <si>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</si>
  <si>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</si>
  <si>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</si>
  <si>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</si>
  <si>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</si>
  <si>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</si>
  <si>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</si>
  <si>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</si>
  <si>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</si>
  <si>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</si>
  <si>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</si>
  <si>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</si>
  <si>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</si>
  <si>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</si>
  <si>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</si>
  <si>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</si>
  <si>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</si>
  <si>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</si>
  <si>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</si>
  <si>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</si>
  <si>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</si>
  <si>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</si>
  <si>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</si>
  <si>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</si>
  <si>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</si>
  <si>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</si>
  <si>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</si>
  <si>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</si>
  <si>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</si>
  <si>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</si>
  <si>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</si>
  <si>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</si>
  <si>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</si>
  <si>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</si>
  <si>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</si>
  <si>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</si>
  <si>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</si>
  <si>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</si>
  <si>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</si>
  <si>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</si>
  <si>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</si>
  <si>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</si>
  <si>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</si>
  <si>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</si>
  <si>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</si>
  <si>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</si>
  <si>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</si>
  <si>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</si>
  <si>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</si>
  <si>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</si>
  <si>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</si>
  <si>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</si>
  <si>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</si>
  <si>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</si>
  <si>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</si>
  <si>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</si>
  <si>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</si>
  <si>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</si>
  <si>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</si>
  <si>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</si>
  <si>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</si>
  <si>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</si>
  <si>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</si>
  <si>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</si>
  <si>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</si>
  <si>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</si>
  <si>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</si>
  <si>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</si>
  <si>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</si>
  <si>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</si>
  <si>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</si>
  <si>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</si>
  <si>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</si>
  <si>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</si>
  <si>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</si>
  <si>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</si>
  <si>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</si>
  <si>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</si>
  <si>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</si>
  <si>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</si>
  <si>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</si>
  <si>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</si>
  <si>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</si>
  <si>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</si>
  <si>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</si>
  <si>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</si>
  <si>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</si>
  <si>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</si>
  <si>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</si>
  <si>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</si>
  <si>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</si>
  <si>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</si>
  <si>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</si>
  <si>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</si>
  <si>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</si>
  <si>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</si>
  <si>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</si>
  <si>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</si>
  <si>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</si>
  <si>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</si>
  <si>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</si>
  <si>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</si>
  <si>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</si>
  <si>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</si>
  <si>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</si>
  <si>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</si>
  <si>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</si>
  <si>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</si>
  <si>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</si>
  <si>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</si>
  <si>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</si>
  <si>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</si>
  <si>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</si>
  <si>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</si>
  <si>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</si>
  <si>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</si>
  <si>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</si>
  <si>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</si>
  <si>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</si>
  <si>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</si>
  <si>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</si>
  <si>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</si>
  <si>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</si>
  <si>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</si>
  <si>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</si>
  <si>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</si>
  <si>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</si>
  <si>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</si>
  <si>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</si>
  <si>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</si>
  <si>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</si>
  <si>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</si>
  <si>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</si>
  <si>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</si>
  <si>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</si>
  <si>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</si>
  <si>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</si>
  <si>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</si>
  <si>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</si>
  <si>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</si>
  <si>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</si>
  <si>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</si>
  <si>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</si>
  <si>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</si>
  <si>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</si>
  <si>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</si>
  <si>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</si>
  <si>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</si>
  <si>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</si>
  <si>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</si>
  <si>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</si>
  <si>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</si>
  <si>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</si>
  <si>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</si>
  <si>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</si>
  <si>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</si>
  <si>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</si>
  <si>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</si>
  <si>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</si>
  <si>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</si>
  <si>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</si>
  <si>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</si>
  <si>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</si>
  <si>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</si>
  <si>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</si>
  <si>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</si>
  <si>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</si>
  <si>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</si>
  <si>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</si>
  <si>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</si>
  <si>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</si>
  <si>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</si>
  <si>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</si>
  <si>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</si>
  <si>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</si>
  <si>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</si>
  <si>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</si>
  <si>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</si>
  <si>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</si>
  <si>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</si>
  <si>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</si>
  <si>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</si>
  <si>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</si>
  <si>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</si>
  <si>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</si>
  <si>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</si>
  <si>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</si>
  <si>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</si>
  <si>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</si>
  <si>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</si>
  <si>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</si>
  <si>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</si>
  <si>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</si>
  <si>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</si>
  <si>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</si>
  <si>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</si>
  <si>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</si>
  <si>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</si>
  <si>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</si>
  <si>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</si>
  <si>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</si>
  <si>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</si>
  <si>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</si>
  <si>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</si>
  <si>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</si>
  <si>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</si>
  <si>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</si>
  <si>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</si>
  <si>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</si>
  <si>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</si>
  <si>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</si>
  <si>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</si>
  <si>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</si>
  <si>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</si>
  <si>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</si>
  <si>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</si>
  <si>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</si>
  <si>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</si>
  <si>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</si>
  <si>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</si>
  <si>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</si>
  <si>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</si>
  <si>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</si>
  <si>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</si>
  <si>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</si>
  <si>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</si>
  <si>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</si>
  <si>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</si>
  <si>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</si>
  <si>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</si>
  <si>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</si>
  <si>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</si>
  <si>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</si>
  <si>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</si>
  <si>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</si>
  <si>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</si>
  <si>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</si>
  <si>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</si>
  <si>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</si>
  <si>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</si>
  <si>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</si>
  <si>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</si>
  <si>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</si>
  <si>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</si>
  <si>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</si>
  <si>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</si>
  <si>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</si>
  <si>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</si>
  <si>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</si>
  <si>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</si>
  <si>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</si>
  <si>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</si>
  <si>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</si>
  <si>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</si>
  <si>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</si>
  <si>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</si>
  <si>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</si>
  <si>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</si>
  <si>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</si>
  <si>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</si>
  <si>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</si>
  <si>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</si>
  <si>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</si>
  <si>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</si>
  <si>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</si>
  <si>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</si>
  <si>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</si>
  <si>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</si>
  <si>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</si>
  <si>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</si>
  <si>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</si>
  <si>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</si>
  <si>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</si>
  <si>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</si>
  <si>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</si>
  <si>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</si>
  <si>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</si>
  <si>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</si>
  <si>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</si>
  <si>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</si>
  <si>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</si>
  <si>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</si>
  <si>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</si>
  <si>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</si>
  <si>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</si>
  <si>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</si>
  <si>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</si>
  <si>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</si>
  <si>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</si>
  <si>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</si>
  <si>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</si>
  <si>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</si>
  <si>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</si>
  <si>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</si>
  <si>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</si>
  <si>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</si>
  <si>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</si>
  <si>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</si>
  <si>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</si>
  <si>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</si>
  <si>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</si>
  <si>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</si>
  <si>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</si>
  <si>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</si>
  <si>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</si>
  <si>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</si>
  <si>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</si>
  <si>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</si>
  <si>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</si>
  <si>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</si>
  <si>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</si>
  <si>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</si>
  <si>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</si>
  <si>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</si>
  <si>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</si>
  <si>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</si>
  <si>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</si>
  <si>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</si>
  <si>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</si>
  <si>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</si>
  <si>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</si>
  <si>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</si>
  <si>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</si>
  <si>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</si>
  <si>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</si>
  <si>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</si>
  <si>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</si>
  <si>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</si>
  <si>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</si>
  <si>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</si>
  <si>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</si>
  <si>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</si>
  <si>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</si>
  <si>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</si>
  <si>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</si>
  <si>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</si>
  <si>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</si>
  <si>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</si>
  <si>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</si>
  <si>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</si>
  <si>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</si>
  <si>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</si>
  <si>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</si>
  <si>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</si>
  <si>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</si>
  <si>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</si>
  <si>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</si>
  <si>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</si>
  <si>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</si>
  <si>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</si>
  <si>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</si>
  <si>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</si>
  <si>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</si>
  <si>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</si>
  <si>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</si>
  <si>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</si>
  <si>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</si>
  <si>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</si>
  <si>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</si>
  <si>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</si>
  <si>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</si>
  <si>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</si>
  <si>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</si>
  <si>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</si>
  <si>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</si>
  <si>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</si>
  <si>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</si>
  <si>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</si>
  <si>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</si>
  <si>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</si>
  <si>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</si>
  <si>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</si>
  <si>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</si>
  <si>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</si>
  <si>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</si>
  <si>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</si>
  <si>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</si>
  <si>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</si>
  <si>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</si>
  <si>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</si>
  <si>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</si>
  <si>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</si>
  <si>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</si>
  <si>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</si>
  <si>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</si>
  <si>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</si>
  <si>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</si>
  <si>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</si>
  <si>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</si>
  <si>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</si>
  <si>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</si>
  <si>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</si>
  <si>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</si>
  <si>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</si>
  <si>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</si>
  <si>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</si>
  <si>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</si>
  <si>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</si>
  <si>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</si>
  <si>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</si>
  <si>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</si>
  <si>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</si>
  <si>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</si>
  <si>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</si>
  <si>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</si>
  <si>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</si>
  <si>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</si>
  <si>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</si>
  <si>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</si>
  <si>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</si>
  <si>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</si>
  <si>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</si>
  <si>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</si>
  <si>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</si>
  <si>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</si>
  <si>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</si>
  <si>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</si>
  <si>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</si>
  <si>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</si>
  <si>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</si>
  <si>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</si>
  <si>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</si>
  <si>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</si>
  <si>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</si>
  <si>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</si>
  <si>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</si>
  <si>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</si>
  <si>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</si>
  <si>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</si>
  <si>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</si>
  <si>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</si>
  <si>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</si>
  <si>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</si>
  <si>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</si>
  <si>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</si>
  <si>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</si>
  <si>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</si>
  <si>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</si>
  <si>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</si>
  <si>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</si>
  <si>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</si>
  <si>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</si>
  <si>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</si>
  <si>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</si>
  <si>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</si>
  <si>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</si>
  <si>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</si>
  <si>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</si>
  <si>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</si>
  <si>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</si>
  <si>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</si>
  <si>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</si>
  <si>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</si>
  <si>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</si>
  <si>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</si>
  <si>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</si>
  <si>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</si>
  <si>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</si>
  <si>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</si>
  <si>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</si>
  <si>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</si>
  <si>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</si>
  <si>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</si>
  <si>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</si>
  <si>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</si>
  <si>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</si>
  <si>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</si>
  <si>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</si>
  <si>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</si>
  <si>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</si>
  <si>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</si>
  <si>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</si>
  <si>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</si>
  <si>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</si>
  <si>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</si>
  <si>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</si>
  <si>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</si>
  <si>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</si>
  <si>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</si>
  <si>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</si>
  <si>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</si>
  <si>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</si>
  <si>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</si>
  <si>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</si>
  <si>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</si>
  <si>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</si>
  <si>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</si>
  <si>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</si>
  <si>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</si>
  <si>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</si>
  <si>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</si>
  <si>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</si>
  <si>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</si>
  <si>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</si>
  <si>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</si>
  <si>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</si>
  <si>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</si>
  <si>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</si>
  <si>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</si>
  <si>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</si>
  <si>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</si>
  <si>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</si>
  <si>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</si>
  <si>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</si>
  <si>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</si>
  <si>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</si>
  <si>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</si>
  <si>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</si>
  <si>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</si>
  <si>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</si>
  <si>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</si>
  <si>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</si>
  <si>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</si>
  <si>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</si>
  <si>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</si>
  <si>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</si>
  <si>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</si>
  <si>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</si>
  <si>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</si>
  <si>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</si>
  <si>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</si>
  <si>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</si>
  <si>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</si>
  <si>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</si>
  <si>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</si>
  <si>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</si>
  <si>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</si>
  <si>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</si>
  <si>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</si>
  <si>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</si>
  <si>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</si>
  <si>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</si>
  <si>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</si>
  <si>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</si>
  <si>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</si>
  <si>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</si>
  <si>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</si>
  <si>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</si>
  <si>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</si>
  <si>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</si>
  <si>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</si>
  <si>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</si>
  <si>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</si>
  <si>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</si>
  <si>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</si>
  <si>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</si>
  <si>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</si>
  <si>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</si>
  <si>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</si>
  <si>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</si>
  <si>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</si>
  <si>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</si>
  <si>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</si>
  <si>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</si>
  <si>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</si>
  <si>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</si>
  <si>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</si>
  <si>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</si>
  <si>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</si>
  <si>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</si>
  <si>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</si>
  <si>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</si>
  <si>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</si>
  <si>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</si>
  <si>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</si>
  <si>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</si>
  <si>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</si>
  <si>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</si>
  <si>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</si>
  <si>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</si>
  <si>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</si>
  <si>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</si>
  <si>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</si>
  <si>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</si>
  <si>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</si>
  <si>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</si>
  <si>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</si>
  <si>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</si>
  <si>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</si>
  <si>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</si>
  <si>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</si>
  <si>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</si>
  <si>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</si>
  <si>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</si>
  <si>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</si>
  <si>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</si>
  <si>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</si>
  <si>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</si>
  <si>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</si>
  <si>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</si>
  <si>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</si>
  <si>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</si>
  <si>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</si>
  <si>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</si>
  <si>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</si>
  <si>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</si>
  <si>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</si>
  <si>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</si>
  <si>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</si>
  <si>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</si>
  <si>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</si>
  <si>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</si>
  <si>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</si>
  <si>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</si>
  <si>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</si>
  <si>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</si>
  <si>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</si>
  <si>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</si>
  <si>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</si>
  <si>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</si>
  <si>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</si>
  <si>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</si>
  <si>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</si>
  <si>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</si>
  <si>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</si>
  <si>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</si>
  <si>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</si>
  <si>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</si>
  <si>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</si>
  <si>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</si>
  <si>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</si>
  <si>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</si>
  <si>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</si>
  <si>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</si>
  <si>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</si>
  <si>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</si>
  <si>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</si>
  <si>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</si>
  <si>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</si>
  <si>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</si>
  <si>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</si>
  <si>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</si>
  <si>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</si>
  <si>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</si>
  <si>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</si>
  <si>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</si>
  <si>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</si>
  <si>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</si>
  <si>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</si>
  <si>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</si>
  <si>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</si>
  <si>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</si>
  <si>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</si>
  <si>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</si>
  <si>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</si>
  <si>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</si>
  <si>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</si>
  <si>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</si>
  <si>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</si>
  <si>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</si>
  <si>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</si>
  <si>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</si>
  <si>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</si>
  <si>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</si>
  <si>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</si>
  <si>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</si>
  <si>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</si>
  <si>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</si>
  <si>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</si>
  <si>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</si>
  <si>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</si>
  <si>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</si>
  <si>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</si>
  <si>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</si>
  <si>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</si>
  <si>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</si>
  <si>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</si>
  <si>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</si>
  <si>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</si>
  <si>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</si>
  <si>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</si>
  <si>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</si>
  <si>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</si>
  <si>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</si>
  <si>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</si>
  <si>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</si>
  <si>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</si>
  <si>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</si>
  <si>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</si>
  <si>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</si>
  <si>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</si>
  <si>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</si>
  <si>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</si>
  <si>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</si>
  <si>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</si>
  <si>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</si>
  <si>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</si>
  <si>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</si>
  <si>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</si>
  <si>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</si>
  <si>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</si>
  <si>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</si>
  <si>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</si>
  <si>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</si>
  <si>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</si>
  <si>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</si>
  <si>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</si>
  <si>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</si>
  <si>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</si>
  <si>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</si>
  <si>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</si>
  <si>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</si>
  <si>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</si>
  <si>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</si>
  <si>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</si>
  <si>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</si>
  <si>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</si>
  <si>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</si>
  <si>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</si>
  <si>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</si>
  <si>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</si>
  <si>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</si>
  <si>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</si>
  <si>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</si>
  <si>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</si>
  <si>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</si>
  <si>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</si>
  <si>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</si>
  <si>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</si>
  <si>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</si>
  <si>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</si>
  <si>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</si>
  <si>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</si>
  <si>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</si>
  <si>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</si>
  <si>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</si>
  <si>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</si>
  <si>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</si>
  <si>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</si>
  <si>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</si>
  <si>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</si>
  <si>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</si>
  <si>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</si>
  <si>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</si>
  <si>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</si>
  <si>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</si>
  <si>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</si>
  <si>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</si>
  <si>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</si>
  <si>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</si>
  <si>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</si>
  <si>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</si>
  <si>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</si>
  <si>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</si>
  <si>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</si>
  <si>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</si>
  <si>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</si>
  <si>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</si>
  <si>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</si>
  <si>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</si>
  <si>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</si>
  <si>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</si>
  <si>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</si>
  <si>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</si>
  <si>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</si>
  <si>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</si>
  <si>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</si>
  <si>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</si>
  <si>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</si>
  <si>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</si>
  <si>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</si>
  <si>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</si>
  <si>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</si>
  <si>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</si>
  <si>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</si>
  <si>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</si>
  <si>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</si>
  <si>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</si>
  <si>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</si>
  <si>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</si>
  <si>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</si>
  <si>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</si>
  <si>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</si>
  <si>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</si>
  <si>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</si>
  <si>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</si>
  <si>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</si>
  <si>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</si>
  <si>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</si>
  <si>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</si>
  <si>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</si>
  <si>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</si>
  <si>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</si>
  <si>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</si>
  <si>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</si>
  <si>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</si>
  <si>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</si>
  <si>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</si>
  <si>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</si>
  <si>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</si>
  <si>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</si>
  <si>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</si>
  <si>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</si>
  <si>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</si>
  <si>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</si>
  <si>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</si>
  <si>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</si>
  <si>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</si>
  <si>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</si>
  <si>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</si>
  <si>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</si>
  <si>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</si>
  <si>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</si>
  <si>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</si>
  <si>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</si>
  <si>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</si>
  <si>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</si>
  <si>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</si>
  <si>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</si>
  <si>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</si>
  <si>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</si>
  <si>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</si>
  <si>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</si>
  <si>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</si>
  <si>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</si>
  <si>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</si>
  <si>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</si>
  <si>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</si>
  <si>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</si>
  <si>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</si>
  <si>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</si>
  <si>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</si>
  <si>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</si>
  <si>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</si>
  <si>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</si>
  <si>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</si>
  <si>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</si>
  <si>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</si>
  <si>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</si>
  <si>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</si>
  <si>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</si>
  <si>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</si>
  <si>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</si>
  <si>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</si>
  <si>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</si>
  <si>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</si>
  <si>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</si>
  <si>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</si>
  <si>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</si>
  <si>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</si>
  <si>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</si>
  <si>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</si>
  <si>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</si>
  <si>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</si>
  <si>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</si>
  <si>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</si>
  <si>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</si>
  <si>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</si>
  <si>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</si>
  <si>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</si>
  <si>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</si>
  <si>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</si>
  <si>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</si>
  <si>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</si>
  <si>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</si>
  <si>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</si>
  <si>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</si>
  <si>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</si>
  <si>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</si>
  <si>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</si>
  <si>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</si>
  <si>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</si>
  <si>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</si>
  <si>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</si>
  <si>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</si>
  <si>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</si>
  <si>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</si>
  <si>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</si>
  <si>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</si>
  <si>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</si>
  <si>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</si>
  <si>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</si>
  <si>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</si>
  <si>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</si>
  <si>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</si>
  <si>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</si>
  <si>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</si>
  <si>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</si>
  <si>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</si>
  <si>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</si>
  <si>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</si>
  <si>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</si>
  <si>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</si>
  <si>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</si>
  <si>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</si>
  <si>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</si>
  <si>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</si>
  <si>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</si>
  <si>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</si>
  <si>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</si>
  <si>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</si>
  <si>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</si>
  <si>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</si>
  <si>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</si>
  <si>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</si>
  <si>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</si>
  <si>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</si>
  <si>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</si>
  <si>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</si>
  <si>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</si>
  <si>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</si>
  <si>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</si>
  <si>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</si>
  <si>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</si>
  <si>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</si>
  <si>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</si>
  <si>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</si>
  <si>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</si>
  <si>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</si>
  <si>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</si>
  <si>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</si>
  <si>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</si>
  <si>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</si>
  <si>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</si>
  <si>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</si>
  <si>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</si>
  <si>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</si>
  <si>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</si>
  <si>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</si>
  <si>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</si>
  <si>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</si>
  <si>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</si>
  <si>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</si>
  <si>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</si>
  <si>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</si>
  <si>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</si>
  <si>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</si>
  <si>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</si>
  <si>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</si>
  <si>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</si>
  <si>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</si>
  <si>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</si>
  <si>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</si>
  <si>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</si>
  <si>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</si>
  <si>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</si>
  <si>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</si>
  <si>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</si>
  <si>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</si>
  <si>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</si>
  <si>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</si>
  <si>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</si>
  <si>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</si>
  <si>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</si>
  <si>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</si>
  <si>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</si>
  <si>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</si>
  <si>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</si>
  <si>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</si>
  <si>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</si>
  <si>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</si>
  <si>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</si>
  <si>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</si>
  <si>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</si>
  <si>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</si>
  <si>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</si>
  <si>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</si>
  <si>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</si>
  <si>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</si>
  <si>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</si>
  <si>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</si>
  <si>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</si>
  <si>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</si>
  <si>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</si>
  <si>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</si>
  <si>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</si>
  <si>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</si>
  <si>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</si>
  <si>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</si>
  <si>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</si>
  <si>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</si>
  <si>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</si>
  <si>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</si>
  <si>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</si>
  <si>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</si>
  <si>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</si>
  <si>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</si>
  <si>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</si>
  <si>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</si>
  <si>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</si>
  <si>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</si>
  <si>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</si>
  <si>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</si>
  <si>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</si>
  <si>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</si>
  <si>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</si>
  <si>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</si>
  <si>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</si>
  <si>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</si>
  <si>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</si>
  <si>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</si>
  <si>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</si>
  <si>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</si>
  <si>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</si>
  <si>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</si>
  <si>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</si>
  <si>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</si>
  <si>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</si>
  <si>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</si>
  <si>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</si>
  <si>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</si>
  <si>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</si>
  <si>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</si>
  <si>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</si>
  <si>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</si>
  <si>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</si>
  <si>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</si>
  <si>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</si>
  <si>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</si>
  <si>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</si>
  <si>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</si>
  <si>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</si>
  <si>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</si>
  <si>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</si>
  <si>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</si>
  <si>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</si>
  <si>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</si>
  <si>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</si>
  <si>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</si>
  <si>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</si>
  <si>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</si>
  <si>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</si>
  <si>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</si>
  <si>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</si>
  <si>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</si>
  <si>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</si>
  <si>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</si>
  <si>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</si>
  <si>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</si>
  <si>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</si>
  <si>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</si>
  <si>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</si>
  <si>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</si>
  <si>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</si>
  <si>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</si>
  <si>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</si>
  <si>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</si>
  <si>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</si>
  <si>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</si>
  <si>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</si>
  <si>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</si>
  <si>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</si>
  <si>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</si>
  <si>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</si>
  <si>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</si>
  <si>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</si>
  <si>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</si>
  <si>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</si>
  <si>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</si>
  <si>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</si>
  <si>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</si>
  <si>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</si>
  <si>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</si>
  <si>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</si>
  <si>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</si>
  <si>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</si>
  <si>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</si>
  <si>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</si>
  <si>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</si>
  <si>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</si>
  <si>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</si>
  <si>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</si>
  <si>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</si>
  <si>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</si>
  <si>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</si>
  <si>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</si>
  <si>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</si>
  <si>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</si>
  <si>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</si>
  <si>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</si>
  <si>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</si>
  <si>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</si>
  <si>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</si>
  <si>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</si>
  <si>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</si>
  <si>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</si>
  <si>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</si>
  <si>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</si>
  <si>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</si>
  <si>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</si>
  <si>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</si>
  <si>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</si>
  <si>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</si>
  <si>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</si>
  <si>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</si>
  <si>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</si>
  <si>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</si>
  <si>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</si>
  <si>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</si>
  <si>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</si>
  <si>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</si>
  <si>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</si>
  <si>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</si>
  <si>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</si>
  <si>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</si>
  <si>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</si>
  <si>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</si>
  <si>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</si>
  <si>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</si>
  <si>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</si>
  <si>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</si>
  <si>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</si>
  <si>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</si>
  <si>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</si>
  <si>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</si>
  <si>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</si>
  <si>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</si>
  <si>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</si>
  <si>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</si>
  <si>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</si>
  <si>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</si>
  <si>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</si>
  <si>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</si>
  <si>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</si>
  <si>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</si>
  <si>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</si>
  <si>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</si>
  <si>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</si>
  <si>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</si>
  <si>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</si>
  <si>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</si>
  <si>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</si>
  <si>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</si>
  <si>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</si>
  <si>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</si>
  <si>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</si>
  <si>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</si>
  <si>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</si>
  <si>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</si>
  <si>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</si>
  <si>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</si>
  <si>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</si>
  <si>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</si>
  <si>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</si>
  <si>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</si>
  <si>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</si>
  <si>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</si>
  <si>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</si>
  <si>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</si>
  <si>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</si>
  <si>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</si>
  <si>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</si>
  <si>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</si>
  <si>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</si>
  <si>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</si>
  <si>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</si>
  <si>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</si>
  <si>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</si>
  <si>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</si>
  <si>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</si>
  <si>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</si>
  <si>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</si>
  <si>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</si>
  <si>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</si>
  <si>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</si>
  <si>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</si>
  <si>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</si>
  <si>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</si>
  <si>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</si>
  <si>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</si>
  <si>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</si>
  <si>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</si>
  <si>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</si>
  <si>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</si>
  <si>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</si>
  <si>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</si>
  <si>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</si>
  <si>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</si>
  <si>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</si>
  <si>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</si>
  <si>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</si>
  <si>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</si>
  <si>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</si>
  <si>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</si>
  <si>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</si>
  <si>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</si>
  <si>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</si>
  <si>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</si>
  <si>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</si>
  <si>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</si>
  <si>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</si>
  <si>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</si>
  <si>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</si>
  <si>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</si>
  <si>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</si>
  <si>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</si>
  <si>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</si>
  <si>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</si>
  <si>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</si>
  <si>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</si>
  <si>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</si>
  <si>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</si>
  <si>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</si>
  <si>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</si>
  <si>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</si>
  <si>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</si>
  <si>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</si>
  <si>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</si>
  <si>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</si>
  <si>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</si>
  <si>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</si>
  <si>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</si>
  <si>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</si>
  <si>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</si>
  <si>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</si>
  <si>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</si>
  <si>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</si>
  <si>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</si>
  <si>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</si>
  <si>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</si>
  <si>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</si>
  <si>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</si>
  <si>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</si>
  <si>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</si>
  <si>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</si>
  <si>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</si>
  <si>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</si>
  <si>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</si>
  <si>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</si>
  <si>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</si>
  <si>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</si>
  <si>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</si>
  <si>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</si>
  <si>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</si>
  <si>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</si>
  <si>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</si>
  <si>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</si>
  <si>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</si>
  <si>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</si>
  <si>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</si>
  <si>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</si>
  <si>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</si>
  <si>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</si>
  <si>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</si>
  <si>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</si>
  <si>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</si>
  <si>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</si>
  <si>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</si>
  <si>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</si>
  <si>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</si>
  <si>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</si>
  <si>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</si>
  <si>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</si>
  <si>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</si>
  <si>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</si>
  <si>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</si>
  <si>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</si>
  <si>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</si>
  <si>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</si>
  <si>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</si>
  <si>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</si>
  <si>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</si>
  <si>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</si>
  <si>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</si>
  <si>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</si>
  <si>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</si>
  <si>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</si>
  <si>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</si>
  <si>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</si>
  <si>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</si>
  <si>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</si>
  <si>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</si>
  <si>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</si>
  <si>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</si>
  <si>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</si>
  <si>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</si>
  <si>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</si>
  <si>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</si>
  <si>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</si>
  <si>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</si>
  <si>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</si>
  <si>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</si>
  <si>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</si>
  <si>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</si>
  <si>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</si>
  <si>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</si>
  <si>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</si>
  <si>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</si>
  <si>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</si>
  <si>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</si>
  <si>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</si>
  <si>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</si>
  <si>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</si>
  <si>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</si>
  <si>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</si>
  <si>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</si>
  <si>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</si>
  <si>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</si>
  <si>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</si>
  <si>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</si>
  <si>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</si>
  <si>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</si>
  <si>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</si>
  <si>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</si>
  <si>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</si>
  <si>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</si>
  <si>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</si>
  <si>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</si>
  <si>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</si>
  <si>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</si>
  <si>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</si>
  <si>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</si>
  <si>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</si>
  <si>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</si>
  <si>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</si>
  <si>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</si>
  <si>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</si>
  <si>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</si>
  <si>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</si>
  <si>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</si>
  <si>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</si>
  <si>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</si>
  <si>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</si>
  <si>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</si>
  <si>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</si>
  <si>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</si>
  <si>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</si>
  <si>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</si>
  <si>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</si>
  <si>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</si>
  <si>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</si>
  <si>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</si>
  <si>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</si>
  <si>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</si>
  <si>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</si>
  <si>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</si>
  <si>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</si>
  <si>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</si>
  <si>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</si>
  <si>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</si>
  <si>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</si>
  <si>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</si>
  <si>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</si>
  <si>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</si>
  <si>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</si>
  <si>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</si>
  <si>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</si>
  <si>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</si>
  <si>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</si>
  <si>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</si>
  <si>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</si>
  <si>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</si>
  <si>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</si>
  <si>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</si>
  <si>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</si>
  <si>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</si>
  <si>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</si>
  <si>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</si>
  <si>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</si>
  <si>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</si>
  <si>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</si>
  <si>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</si>
  <si>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</si>
  <si>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</si>
  <si>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</si>
  <si>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</si>
  <si>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</si>
  <si>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</si>
  <si>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</si>
  <si>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</si>
  <si>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</si>
  <si>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</si>
  <si>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</si>
  <si>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</si>
  <si>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</si>
  <si>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</si>
  <si>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</si>
  <si>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</si>
  <si>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</si>
  <si>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</si>
  <si>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</si>
  <si>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</si>
  <si>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</si>
  <si>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</si>
  <si>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</si>
  <si>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</si>
  <si>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</si>
  <si>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</si>
  <si>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</si>
  <si>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</si>
  <si>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</si>
  <si>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</si>
  <si>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</si>
  <si>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</si>
  <si>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</si>
  <si>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</si>
  <si>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</si>
  <si>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</si>
  <si>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</si>
  <si>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</si>
  <si>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</si>
  <si>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</si>
  <si>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</si>
  <si>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</si>
  <si>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</si>
  <si>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</si>
  <si>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</si>
  <si>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</si>
  <si>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</si>
  <si>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</si>
  <si>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</si>
  <si>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</si>
  <si>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</si>
  <si>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</si>
  <si>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</si>
  <si>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</si>
  <si>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</si>
  <si>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</si>
  <si>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</si>
  <si>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</si>
  <si>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</si>
  <si>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</si>
  <si>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</si>
  <si>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</si>
  <si>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</si>
  <si>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</si>
  <si>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</si>
  <si>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</si>
  <si>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</si>
  <si>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</si>
  <si>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</si>
  <si>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</si>
  <si>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</si>
  <si>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</si>
  <si>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</si>
  <si>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</si>
  <si>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</si>
  <si>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</si>
  <si>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</si>
  <si>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</si>
  <si>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</si>
  <si>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</si>
  <si>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</si>
  <si>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</si>
  <si>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</si>
  <si>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</si>
  <si>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</si>
  <si>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</si>
  <si>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</si>
  <si>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</si>
  <si>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</si>
  <si>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</si>
  <si>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</si>
  <si>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</si>
  <si>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</si>
  <si>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</si>
  <si>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</si>
  <si>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</si>
  <si>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</si>
  <si>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</si>
  <si>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</si>
  <si>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</si>
  <si>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</si>
  <si>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</si>
  <si>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</si>
  <si>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</si>
  <si>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</si>
  <si>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</si>
  <si>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</si>
  <si>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</si>
  <si>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</si>
  <si>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</si>
  <si>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</si>
  <si>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</si>
  <si>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</si>
  <si>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</si>
  <si>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</si>
  <si>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</si>
  <si>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</si>
  <si>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</si>
  <si>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</si>
  <si>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</si>
  <si>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</si>
  <si>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</si>
  <si>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</si>
  <si>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</si>
  <si>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</si>
  <si>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</si>
  <si>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</si>
  <si>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</si>
  <si>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</si>
  <si>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</si>
  <si>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</si>
  <si>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</si>
  <si>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</si>
  <si>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</si>
  <si>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</si>
  <si>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</si>
  <si>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</si>
  <si>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</si>
  <si>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</si>
  <si>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</si>
  <si>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</si>
  <si>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</si>
  <si>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</si>
  <si>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</si>
  <si>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</si>
  <si>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</si>
  <si>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</si>
  <si>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</si>
  <si>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</si>
  <si>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</si>
  <si>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</si>
  <si>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</si>
  <si>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</si>
  <si>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</si>
  <si>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</si>
  <si>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</si>
  <si>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</si>
  <si>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</si>
  <si>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</si>
  <si>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</si>
  <si>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</si>
  <si>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</si>
  <si>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</si>
  <si>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</si>
  <si>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</si>
  <si>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</si>
  <si>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</si>
  <si>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</si>
  <si>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</si>
  <si>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</si>
  <si>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</si>
  <si>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</si>
  <si>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</si>
  <si>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</si>
  <si>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</si>
  <si>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</si>
  <si>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</si>
  <si>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</si>
  <si>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</si>
  <si>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</si>
  <si>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</si>
  <si>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</si>
  <si>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</si>
  <si>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</si>
  <si>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</si>
  <si>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</si>
  <si>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</si>
  <si>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</si>
  <si>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</si>
  <si>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</si>
  <si>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</si>
  <si>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</si>
  <si>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</si>
  <si>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</si>
  <si>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</si>
  <si>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</si>
  <si>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</si>
  <si>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</si>
  <si>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</si>
  <si>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</si>
  <si>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</si>
  <si>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</si>
  <si>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</si>
  <si>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</si>
  <si>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</si>
  <si>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</si>
  <si>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</si>
  <si>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</si>
  <si>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</si>
  <si>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</si>
  <si>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</si>
  <si>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</si>
  <si>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</si>
  <si>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</si>
  <si>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</si>
  <si>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</si>
  <si>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</si>
  <si>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</si>
  <si>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</si>
  <si>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</si>
  <si>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</si>
  <si>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</si>
  <si>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</si>
  <si>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</si>
  <si>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</si>
  <si>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</si>
  <si>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</si>
  <si>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</si>
  <si>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</si>
  <si>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</si>
  <si>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</si>
  <si>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</si>
  <si>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</si>
  <si>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</si>
  <si>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</si>
  <si>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</si>
  <si>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</si>
  <si>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</si>
  <si>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</si>
  <si>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</si>
  <si>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</si>
  <si>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</si>
  <si>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</si>
  <si>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</si>
  <si>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</si>
  <si>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</si>
  <si>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</si>
  <si>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</si>
  <si>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</si>
  <si>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</si>
  <si>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</si>
  <si>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</si>
  <si>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</si>
  <si>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</si>
  <si>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</si>
  <si>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</si>
  <si>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</si>
  <si>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</si>
  <si>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</si>
  <si>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</si>
  <si>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</si>
  <si>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</si>
  <si>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</si>
  <si>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</si>
  <si>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</si>
  <si>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</si>
  <si>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</si>
  <si>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</si>
  <si>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</si>
  <si>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</si>
  <si>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</si>
  <si>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</si>
  <si>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</si>
  <si>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</si>
  <si>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</si>
  <si>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</si>
  <si>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</si>
  <si>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</si>
  <si>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</si>
  <si>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</si>
  <si>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</si>
  <si>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</si>
  <si>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</si>
  <si>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</si>
  <si>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</si>
  <si>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</si>
  <si>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</si>
  <si>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</si>
  <si>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</si>
  <si>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</si>
  <si>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</si>
  <si>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</si>
  <si>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</si>
  <si>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</si>
  <si>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</si>
  <si>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</si>
  <si>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</si>
  <si>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</si>
  <si>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</si>
  <si>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</si>
  <si>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</si>
  <si>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</si>
  <si>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</si>
  <si>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</si>
  <si>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</si>
  <si>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</si>
  <si>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</si>
  <si>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</si>
  <si>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</si>
  <si>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</si>
  <si>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</si>
  <si>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</si>
  <si>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</si>
  <si>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</si>
  <si>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</si>
  <si>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</si>
  <si>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</si>
  <si>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</si>
  <si>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</si>
  <si>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</si>
  <si>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</si>
  <si>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</si>
  <si>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</si>
  <si>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</si>
  <si>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</si>
  <si>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</si>
  <si>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</si>
  <si>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</si>
  <si>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</si>
  <si>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</si>
  <si>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</si>
  <si>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</si>
  <si>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</si>
  <si>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</si>
  <si>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</si>
  <si>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</si>
  <si>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</si>
  <si>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</si>
  <si>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</si>
  <si>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</si>
  <si>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</si>
  <si>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</si>
  <si>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</si>
  <si>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</si>
  <si>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</si>
  <si>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</si>
  <si>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</si>
  <si>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</si>
  <si>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</si>
  <si>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</si>
  <si>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</si>
  <si>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</si>
  <si>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</si>
  <si>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</si>
  <si>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</si>
  <si>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</si>
  <si>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</si>
  <si>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</si>
  <si>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</si>
  <si>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</si>
  <si>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</si>
  <si>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</si>
  <si>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</si>
  <si>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</si>
  <si>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</si>
  <si>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</si>
  <si>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</si>
  <si>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</si>
  <si>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</si>
  <si>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</si>
  <si>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</si>
  <si>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</si>
  <si>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</si>
  <si>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</si>
  <si>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</si>
  <si>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</si>
  <si>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</si>
  <si>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</si>
  <si>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</si>
  <si>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</si>
  <si>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</si>
  <si>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</si>
  <si>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</si>
  <si>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</si>
  <si>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</si>
  <si>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</si>
  <si>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</si>
  <si>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</si>
  <si>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</si>
  <si>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</si>
  <si>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</si>
  <si>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</si>
  <si>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</si>
  <si>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</si>
  <si>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</si>
  <si>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</si>
  <si>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</si>
  <si>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</si>
  <si>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</si>
  <si>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</si>
  <si>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</si>
  <si>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</si>
  <si>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</si>
  <si>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</si>
  <si>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</si>
  <si>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</si>
  <si>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</si>
  <si>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</si>
  <si>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</si>
  <si>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</si>
  <si>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</si>
  <si>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</si>
  <si>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</si>
  <si>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</si>
  <si>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</si>
  <si>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</si>
  <si>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</si>
  <si>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</si>
  <si>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</si>
  <si>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</si>
  <si>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</si>
  <si>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</si>
  <si>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</si>
  <si>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</si>
  <si>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</si>
  <si>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</si>
  <si>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</si>
  <si>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</si>
  <si>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</si>
  <si>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</si>
  <si>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</si>
  <si>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</si>
  <si>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</si>
  <si>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</si>
  <si>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</si>
  <si>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</si>
  <si>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</si>
  <si>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</si>
  <si>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</si>
  <si>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</si>
  <si>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</si>
  <si>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</si>
  <si>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</si>
  <si>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</si>
  <si>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</si>
  <si>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</si>
  <si>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</si>
  <si>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</si>
  <si>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</si>
  <si>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</si>
  <si>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</si>
  <si>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</si>
  <si>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</si>
  <si>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</si>
  <si>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</si>
  <si>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</si>
  <si>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</si>
  <si>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</si>
  <si>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</si>
  <si>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</si>
  <si>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</si>
  <si>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</si>
  <si>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</si>
  <si>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</si>
  <si>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</si>
  <si>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</si>
  <si>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</si>
  <si>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</si>
  <si>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</si>
  <si>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</si>
  <si>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</si>
  <si>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</si>
  <si>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</si>
  <si>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</si>
  <si>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</si>
  <si>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</si>
  <si>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</si>
  <si>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</si>
  <si>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</si>
  <si>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</si>
  <si>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</si>
  <si>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</si>
  <si>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</si>
  <si>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</si>
  <si>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</si>
  <si>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</si>
  <si>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</si>
  <si>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</si>
  <si>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</si>
  <si>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</si>
  <si>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</si>
  <si>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</si>
  <si>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</si>
  <si>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</si>
  <si>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</si>
  <si>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</si>
  <si>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</si>
  <si>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</si>
  <si>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</si>
  <si>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</si>
  <si>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</si>
  <si>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</si>
  <si>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</si>
  <si>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</si>
  <si>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</si>
  <si>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</si>
  <si>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</si>
  <si>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</si>
  <si>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</si>
  <si>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</si>
  <si>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</si>
  <si>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</si>
  <si>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</si>
  <si>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</si>
  <si>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</si>
  <si>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</si>
  <si>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</si>
  <si>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</si>
  <si>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</si>
  <si>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</si>
  <si>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</si>
  <si>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</si>
  <si>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</si>
  <si>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</si>
  <si>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</si>
  <si>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</si>
  <si>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</si>
  <si>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</si>
  <si>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</si>
  <si>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</si>
  <si>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</si>
  <si>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</si>
  <si>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</si>
  <si>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</si>
  <si>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</si>
  <si>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</si>
  <si>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</si>
  <si>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</si>
  <si>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</si>
  <si>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</si>
  <si>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</si>
  <si>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</si>
  <si>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</si>
  <si>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</si>
  <si>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</si>
  <si>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</si>
  <si>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</si>
  <si>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</si>
  <si>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</si>
  <si>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</si>
  <si>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</si>
  <si>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</si>
  <si>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</si>
  <si>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</si>
  <si>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</si>
  <si>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</si>
  <si>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</si>
  <si>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</si>
  <si>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</si>
  <si>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</si>
  <si>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</si>
  <si>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</si>
  <si>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</si>
  <si>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</si>
  <si>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</si>
  <si>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</si>
  <si>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</si>
  <si>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</si>
  <si>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</si>
  <si>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</si>
  <si>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</si>
  <si>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</si>
  <si>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</si>
  <si>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</si>
  <si>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</si>
  <si>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</si>
  <si>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</si>
  <si>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</si>
  <si>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</si>
  <si>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</si>
  <si>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</si>
  <si>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</si>
  <si>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</si>
  <si>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</si>
  <si>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</si>
  <si>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</si>
  <si>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</si>
  <si>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</si>
  <si>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</si>
  <si>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</si>
  <si>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</si>
  <si>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</si>
  <si>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</si>
  <si>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</si>
  <si>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</si>
  <si>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</si>
  <si>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</si>
  <si>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</si>
  <si>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</si>
  <si>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</si>
  <si>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</si>
  <si>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</si>
  <si>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</si>
  <si>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</si>
  <si>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</si>
  <si>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</si>
  <si>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</si>
  <si>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</si>
  <si>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</si>
  <si>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</si>
  <si>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</si>
  <si>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</si>
  <si>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</si>
  <si>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</si>
  <si>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</si>
  <si>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</si>
  <si>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</si>
  <si>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</si>
  <si>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</si>
  <si>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</si>
  <si>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</si>
  <si>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</si>
  <si>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</si>
  <si>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</si>
  <si>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</si>
  <si>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</si>
  <si>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</si>
  <si>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</si>
  <si>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</si>
  <si>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</si>
  <si>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</si>
  <si>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</si>
  <si>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</si>
  <si>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</si>
  <si>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</si>
  <si>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</si>
  <si>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</si>
  <si>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</si>
  <si>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</si>
  <si>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</si>
  <si>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</si>
  <si>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</si>
  <si>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</si>
  <si>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</si>
  <si>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</si>
  <si>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</si>
  <si>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</si>
  <si>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</si>
  <si>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</si>
  <si>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</si>
  <si>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</si>
  <si>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</si>
  <si>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</si>
  <si>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</si>
  <si>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</si>
  <si>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</si>
  <si>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</si>
  <si>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</si>
  <si>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</si>
  <si>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</si>
  <si>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</si>
  <si>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</si>
  <si>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</si>
  <si>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</si>
  <si>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</si>
  <si>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</si>
  <si>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</si>
  <si>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</si>
  <si>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</si>
  <si>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</si>
  <si>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</si>
  <si>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</si>
  <si>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</si>
  <si>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</si>
  <si>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</si>
  <si>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</si>
  <si>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</si>
  <si>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</si>
  <si>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</si>
  <si>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</si>
  <si>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</si>
  <si>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</si>
  <si>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</si>
  <si>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</si>
  <si>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</si>
  <si>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</si>
  <si>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</si>
  <si>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</si>
  <si>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</si>
  <si>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</si>
  <si>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</si>
  <si>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</si>
  <si>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</si>
  <si>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</si>
  <si>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</si>
  <si>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</si>
  <si>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</si>
  <si>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</si>
  <si>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</si>
  <si>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</si>
  <si>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</si>
  <si>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</si>
  <si>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</si>
  <si>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</si>
  <si>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</si>
  <si>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</si>
  <si>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</si>
  <si>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</si>
  <si>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</si>
  <si>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</si>
  <si>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</si>
  <si>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</si>
  <si>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</si>
  <si>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</si>
  <si>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</si>
  <si>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</si>
  <si>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</si>
  <si>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</si>
  <si>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</si>
  <si>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</si>
  <si>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</si>
  <si>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</si>
  <si>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</si>
  <si>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</si>
  <si>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</si>
  <si>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</si>
  <si>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</si>
  <si>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</si>
  <si>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</si>
  <si>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</si>
  <si>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</si>
  <si>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</si>
  <si>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</si>
  <si>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</si>
  <si>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</si>
  <si>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</si>
  <si>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</si>
  <si>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</si>
  <si>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</si>
  <si>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</si>
  <si>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</si>
  <si>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</si>
  <si>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</si>
  <si>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</si>
  <si>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</si>
  <si>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</si>
  <si>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</si>
  <si>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</si>
  <si>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</si>
  <si>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</si>
  <si>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</si>
  <si>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</si>
  <si>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</si>
  <si>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</si>
  <si>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</si>
  <si>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</si>
  <si>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</si>
  <si>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</si>
  <si>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</si>
  <si>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</si>
  <si>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</si>
  <si>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</si>
  <si>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</si>
  <si>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</si>
  <si>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</si>
  <si>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</si>
  <si>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</si>
  <si>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</si>
  <si>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</si>
  <si>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</si>
  <si>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</si>
  <si>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</si>
  <si>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</si>
  <si>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</si>
  <si>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</si>
  <si>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</si>
  <si>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</si>
  <si>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</si>
  <si>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</si>
  <si>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</si>
  <si>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</si>
  <si>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</si>
  <si>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</si>
  <si>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</si>
  <si>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</si>
  <si>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</si>
  <si>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</si>
  <si>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</si>
  <si>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</si>
  <si>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</si>
  <si>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</si>
  <si>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</si>
  <si>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</si>
  <si>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</si>
  <si>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</si>
  <si>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</si>
  <si>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</si>
  <si>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</si>
  <si>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</si>
  <si>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</si>
  <si>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</si>
  <si>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</si>
  <si>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</si>
  <si>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</si>
  <si>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</si>
  <si>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</si>
  <si>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</si>
  <si>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</si>
  <si>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</si>
  <si>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</si>
  <si>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</si>
  <si>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</si>
  <si>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</si>
  <si>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</si>
  <si>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</si>
  <si>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</si>
  <si>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</si>
  <si>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</si>
  <si>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</si>
  <si>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</si>
  <si>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</si>
  <si>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</si>
  <si>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</si>
  <si>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</si>
  <si>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</si>
  <si>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</si>
  <si>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</si>
  <si>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</si>
  <si>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</si>
  <si>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</si>
  <si>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</si>
  <si>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</si>
  <si>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</si>
  <si>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</si>
  <si>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</si>
  <si>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</si>
  <si>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</si>
  <si>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</si>
  <si>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</si>
  <si>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</si>
  <si>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</si>
  <si>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</si>
  <si>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</si>
  <si>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</si>
  <si>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</si>
  <si>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</si>
  <si>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</si>
  <si>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</si>
  <si>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</si>
  <si>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</si>
  <si>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</si>
  <si>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</si>
  <si>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</si>
  <si>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</si>
  <si>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</si>
  <si>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</si>
  <si>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</si>
  <si>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</si>
  <si>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</si>
  <si>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</si>
  <si>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</si>
  <si>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</si>
  <si>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</si>
  <si>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</si>
  <si>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</si>
  <si>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</si>
  <si>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</si>
  <si>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</si>
  <si>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</si>
  <si>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</si>
  <si>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</si>
  <si>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</si>
  <si>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</si>
  <si>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</si>
  <si>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</si>
  <si>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</si>
  <si>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</si>
  <si>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</si>
  <si>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</si>
  <si>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</si>
  <si>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</si>
  <si>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</si>
  <si>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</si>
  <si>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</si>
  <si>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</si>
  <si>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</si>
  <si>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</si>
  <si>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</si>
  <si>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</si>
  <si>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</si>
  <si>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</si>
  <si>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</si>
  <si>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</si>
  <si>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</si>
  <si>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</si>
  <si>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</si>
  <si>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</si>
  <si>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</si>
  <si>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</si>
  <si>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</si>
  <si>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</si>
  <si>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</si>
  <si>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</si>
  <si>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</si>
  <si>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</si>
  <si>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</si>
  <si>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</si>
  <si>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</si>
  <si>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</si>
  <si>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</si>
  <si>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</si>
  <si>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</si>
  <si>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</si>
  <si>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</si>
  <si>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</si>
  <si>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</si>
  <si>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</si>
  <si>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</si>
  <si>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</si>
  <si>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</si>
  <si>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</si>
  <si>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</si>
  <si>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</si>
  <si>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</si>
  <si>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</si>
  <si>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</si>
  <si>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</si>
  <si>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</si>
  <si>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</si>
  <si>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</si>
  <si>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</si>
  <si>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</si>
  <si>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</si>
  <si>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</si>
  <si>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</si>
  <si>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</si>
  <si>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</si>
  <si>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</si>
  <si>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</si>
  <si>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</si>
  <si>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</si>
  <si>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</si>
  <si>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</si>
  <si>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</si>
  <si>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</si>
  <si>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</si>
  <si>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</si>
  <si>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</si>
  <si>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</si>
  <si>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</si>
  <si>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</si>
  <si>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</si>
  <si>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</si>
  <si>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</si>
  <si>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</si>
  <si>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</si>
  <si>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</si>
  <si>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</si>
  <si>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</si>
  <si>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</si>
  <si>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</si>
  <si>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</si>
  <si>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</si>
  <si>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</si>
  <si>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</si>
  <si>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</si>
  <si>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</si>
  <si>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</si>
  <si>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</si>
  <si>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</si>
  <si>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</si>
  <si>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</si>
  <si>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</si>
  <si>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</si>
  <si>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</si>
  <si>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</si>
  <si>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</si>
  <si>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</si>
  <si>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</si>
  <si>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</si>
  <si>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</si>
  <si>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</si>
  <si>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</si>
  <si>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</si>
  <si>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</si>
  <si>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</si>
  <si>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</si>
  <si>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</si>
  <si>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</si>
  <si>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</si>
  <si>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</si>
  <si>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</si>
  <si>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</si>
  <si>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</si>
  <si>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</si>
  <si>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</si>
  <si>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</si>
  <si>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</si>
  <si>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</si>
  <si>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</si>
  <si>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</si>
  <si>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</si>
  <si>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</si>
  <si>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</si>
  <si>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</si>
  <si>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</si>
  <si>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</si>
  <si>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</si>
  <si>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</si>
  <si>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</si>
  <si>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</si>
  <si>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</si>
  <si>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</si>
  <si>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</si>
  <si>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</si>
  <si>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</si>
  <si>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</si>
  <si>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</si>
  <si>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</si>
  <si>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</si>
  <si>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</si>
  <si>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</si>
  <si>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</si>
  <si>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</si>
  <si>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</si>
  <si>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</si>
  <si>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</si>
  <si>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</si>
  <si>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</si>
  <si>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</si>
  <si>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</si>
  <si>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</si>
  <si>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</si>
  <si>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</si>
  <si>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</si>
  <si>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</si>
  <si>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</si>
  <si>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</si>
  <si>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</si>
  <si>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</si>
  <si>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</si>
  <si>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</si>
  <si>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</si>
  <si>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</si>
  <si>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</si>
  <si>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</si>
  <si>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</si>
  <si>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</si>
  <si>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</si>
  <si>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</si>
  <si>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</si>
  <si>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</si>
  <si>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</si>
  <si>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</si>
  <si>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</si>
  <si>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</si>
  <si>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</si>
  <si>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</si>
  <si>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</si>
  <si>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</si>
  <si>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</si>
  <si>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</si>
  <si>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</si>
  <si>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</si>
  <si>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</si>
  <si>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</si>
  <si>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</si>
  <si>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</si>
  <si>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</si>
  <si>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</si>
  <si>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</si>
  <si>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</si>
  <si>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</si>
  <si>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</si>
  <si>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</si>
  <si>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</si>
  <si>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</si>
  <si>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</si>
  <si>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</si>
  <si>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</si>
  <si>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</si>
  <si>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</si>
  <si>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</si>
  <si>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</si>
  <si>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</si>
  <si>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</si>
  <si>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</si>
  <si>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</si>
  <si>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</si>
  <si>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</si>
  <si>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</si>
  <si>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</si>
  <si>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</si>
  <si>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</si>
  <si>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</si>
  <si>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</si>
  <si>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</si>
  <si>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</si>
  <si>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</si>
  <si>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</si>
  <si>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</si>
  <si>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</si>
  <si>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</si>
  <si>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</si>
  <si>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</si>
  <si>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</si>
  <si>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</si>
  <si>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</si>
  <si>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</si>
  <si>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</si>
  <si>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</si>
  <si>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</si>
  <si>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</si>
  <si>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</si>
  <si>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</si>
  <si>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</si>
  <si>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</si>
  <si>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</si>
  <si>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</si>
  <si>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</si>
  <si>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</si>
  <si>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</si>
  <si>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</si>
  <si>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</si>
  <si>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</si>
  <si>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</si>
  <si>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</si>
  <si>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</si>
  <si>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</si>
  <si>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</si>
  <si>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</si>
  <si>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</si>
  <si>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</si>
  <si>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</si>
  <si>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</si>
  <si>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</si>
  <si>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</si>
  <si>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</si>
  <si>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</si>
  <si>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</si>
  <si>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</si>
  <si>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</si>
  <si>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</si>
  <si>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</si>
  <si>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</si>
  <si>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</si>
  <si>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</si>
  <si>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</si>
  <si>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</si>
  <si>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</si>
  <si>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</si>
  <si>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</si>
  <si>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</si>
  <si>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</si>
  <si>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</si>
  <si>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</si>
  <si>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</si>
  <si>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</si>
  <si>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</si>
  <si>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</si>
  <si>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</si>
  <si>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</si>
  <si>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</si>
  <si>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</si>
  <si>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</si>
  <si>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</si>
  <si>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</si>
  <si>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</si>
  <si>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</si>
  <si>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</si>
  <si>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</si>
  <si>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</si>
  <si>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</si>
  <si>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</si>
  <si>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</si>
  <si>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</si>
  <si>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</si>
  <si>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</si>
  <si>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</si>
  <si>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</si>
  <si>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</si>
  <si>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</si>
  <si>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</si>
  <si>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</si>
  <si>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</si>
  <si>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</si>
  <si>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</si>
  <si>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</si>
  <si>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</si>
  <si>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</si>
  <si>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</si>
  <si>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</si>
  <si>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</si>
  <si>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</si>
  <si>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</si>
  <si>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</si>
  <si>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</si>
  <si>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</si>
  <si>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</si>
  <si>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</si>
  <si>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</si>
  <si>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</si>
  <si>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</si>
  <si>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</si>
  <si>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</si>
  <si>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</si>
  <si>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</si>
  <si>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</si>
  <si>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</si>
  <si>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</si>
  <si>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</si>
  <si>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</si>
  <si>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</si>
  <si>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</si>
  <si>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</si>
  <si>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</si>
  <si>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</si>
  <si>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</si>
  <si>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</si>
  <si>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</si>
  <si>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</si>
  <si>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</si>
  <si>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</si>
  <si>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</si>
  <si>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</si>
  <si>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</si>
  <si>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</si>
  <si>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</si>
  <si>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</si>
  <si>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</si>
  <si>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</si>
  <si>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</si>
  <si>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</si>
  <si>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</si>
  <si>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</si>
  <si>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</si>
  <si>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</si>
  <si>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</si>
  <si>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</si>
  <si>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</si>
  <si>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</si>
  <si>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</si>
  <si>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</si>
  <si>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</si>
  <si>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</si>
  <si>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</si>
  <si>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</si>
  <si>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</si>
  <si>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</si>
  <si>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</si>
  <si>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</si>
  <si>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</si>
  <si>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</si>
  <si>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</si>
  <si>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</si>
  <si>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</si>
  <si>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</si>
  <si>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</si>
  <si>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</si>
  <si>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</si>
  <si>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</si>
  <si>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</si>
  <si>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</si>
  <si>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</si>
  <si>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</si>
  <si>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</si>
  <si>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</si>
  <si>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</si>
  <si>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</si>
  <si>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</si>
  <si>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</si>
  <si>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</si>
  <si>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</si>
  <si>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</si>
  <si>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</si>
  <si>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</si>
  <si>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</si>
  <si>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</si>
  <si>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</si>
  <si>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</si>
  <si>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</si>
  <si>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</si>
  <si>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</si>
  <si>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</si>
  <si>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</si>
  <si>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</si>
  <si>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</si>
  <si>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</si>
  <si>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</si>
  <si>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</si>
  <si>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</si>
  <si>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</si>
  <si>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</si>
  <si>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</si>
  <si>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</si>
  <si>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</si>
  <si>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</si>
  <si>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</si>
  <si>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</si>
  <si>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</si>
  <si>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</si>
  <si>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</si>
  <si>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</si>
  <si>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</si>
  <si>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</si>
  <si>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</si>
  <si>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</si>
  <si>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</si>
  <si>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</si>
  <si>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</si>
  <si>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</si>
  <si>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</si>
  <si>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</si>
  <si>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</si>
  <si>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</si>
  <si>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</si>
  <si>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</si>
  <si>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</si>
  <si>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</si>
  <si>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</si>
  <si>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</si>
  <si>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</si>
  <si>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</si>
  <si>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</si>
  <si>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</si>
  <si>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</si>
  <si>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</si>
  <si>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</si>
  <si>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</si>
  <si>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</si>
  <si>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</si>
  <si>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</si>
  <si>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</si>
  <si>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</si>
  <si>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</si>
  <si>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</si>
  <si>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</si>
  <si>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</si>
  <si>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</si>
  <si>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</si>
  <si>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</si>
  <si>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</si>
  <si>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</si>
  <si>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</si>
  <si>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</si>
  <si>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</si>
  <si>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</si>
  <si>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</si>
  <si>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</si>
  <si>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</si>
  <si>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</si>
  <si>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</si>
  <si>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</si>
  <si>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</si>
  <si>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</si>
  <si>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</si>
  <si>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</si>
  <si>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</si>
  <si>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</si>
  <si>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</si>
  <si>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</si>
  <si>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</si>
  <si>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</si>
  <si>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</si>
  <si>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</si>
  <si>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</si>
  <si>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</si>
  <si>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</si>
  <si>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</si>
  <si>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</si>
  <si>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</si>
  <si>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</si>
  <si>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</si>
  <si>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</si>
  <si>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</si>
  <si>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</si>
  <si>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</si>
  <si>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</si>
  <si>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</si>
  <si>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</si>
  <si>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</si>
  <si>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</si>
  <si>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</si>
  <si>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</si>
  <si>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</si>
  <si>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</si>
  <si>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</si>
  <si>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</si>
  <si>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</si>
  <si>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</si>
  <si>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</si>
  <si>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</si>
  <si>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</si>
  <si>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</si>
  <si>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</si>
  <si>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</si>
  <si>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</si>
  <si>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</si>
  <si>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</si>
  <si>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</si>
  <si>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</si>
  <si>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</si>
  <si>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</si>
  <si>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</si>
  <si>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</si>
  <si>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</si>
  <si>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</si>
  <si>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</si>
  <si>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</si>
  <si>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</si>
  <si>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</si>
  <si>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</si>
  <si>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</si>
  <si>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</si>
  <si>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</si>
  <si>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</si>
  <si>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</si>
  <si>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</si>
  <si>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</si>
  <si>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</si>
  <si>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</si>
  <si>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</si>
  <si>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</si>
  <si>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</si>
  <si>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</si>
  <si>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</si>
  <si>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</si>
  <si>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</si>
  <si>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</si>
  <si>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</si>
  <si>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</si>
  <si>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</si>
  <si>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</si>
  <si>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</si>
  <si>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</si>
  <si>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</si>
  <si>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</si>
  <si>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</si>
  <si>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</si>
  <si>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</si>
  <si>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</si>
  <si>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</si>
  <si>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</si>
  <si>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</si>
  <si>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</si>
  <si>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</si>
  <si>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</si>
  <si>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</si>
  <si>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</si>
  <si>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</si>
  <si>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</si>
  <si>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</si>
  <si>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</si>
  <si>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</si>
  <si>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</si>
  <si>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</si>
  <si>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</si>
  <si>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</si>
  <si>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</si>
  <si>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</si>
  <si>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</si>
  <si>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</si>
  <si>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</si>
  <si>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</si>
  <si>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</si>
  <si>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</si>
  <si>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</si>
  <si>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</si>
  <si>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</si>
  <si>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</si>
  <si>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</si>
  <si>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</si>
  <si>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</si>
  <si>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</si>
  <si>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</si>
  <si>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</si>
  <si>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</si>
  <si>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</si>
  <si>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</si>
  <si>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</si>
  <si>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</si>
  <si>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</si>
  <si>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</si>
  <si>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</si>
  <si>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</si>
  <si>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</si>
  <si>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</si>
  <si>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</si>
  <si>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</si>
  <si>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</si>
  <si>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</si>
  <si>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</si>
  <si>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</si>
  <si>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</si>
  <si>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</si>
  <si>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</si>
  <si>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</si>
  <si>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</si>
  <si>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</si>
  <si>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</si>
  <si>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</si>
  <si>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</si>
  <si>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</si>
  <si>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</si>
  <si>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</si>
  <si>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</si>
  <si>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</si>
  <si>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</si>
  <si>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</si>
  <si>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</si>
  <si>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</si>
  <si>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</si>
  <si>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</si>
  <si>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</si>
  <si>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</si>
  <si>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</si>
  <si>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</si>
  <si>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</si>
  <si>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</si>
  <si>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</si>
  <si>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</si>
  <si>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</si>
  <si>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</si>
  <si>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</si>
  <si>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</si>
  <si>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</si>
  <si>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</si>
  <si>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</si>
  <si>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</si>
  <si>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</si>
  <si>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</si>
  <si>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</si>
  <si>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</si>
  <si>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</si>
  <si>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</si>
  <si>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</si>
  <si>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</si>
  <si>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</si>
  <si>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</si>
  <si>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</si>
  <si>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</si>
  <si>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</si>
  <si>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</si>
  <si>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</si>
  <si>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</si>
  <si>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</si>
  <si>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</si>
  <si>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</si>
  <si>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</si>
  <si>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</si>
  <si>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</si>
  <si>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</si>
  <si>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</si>
  <si>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</si>
  <si>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</si>
  <si>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</si>
  <si>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</si>
  <si>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</si>
  <si>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</si>
  <si>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</si>
  <si>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</si>
  <si>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</si>
  <si>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</si>
  <si>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</si>
  <si>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</si>
  <si>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</si>
  <si>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</si>
  <si>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</si>
  <si>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</si>
  <si>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</si>
  <si>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</si>
  <si>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</si>
  <si>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</si>
  <si>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</si>
  <si>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</si>
  <si>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</si>
  <si>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</si>
  <si>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</si>
  <si>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</si>
  <si>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</si>
  <si>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</si>
  <si>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</si>
  <si>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</si>
  <si>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</si>
  <si>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</si>
  <si>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</si>
  <si>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</si>
  <si>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</si>
  <si>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</si>
  <si>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</si>
  <si>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</si>
  <si>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</si>
  <si>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</si>
  <si>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</si>
  <si>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</si>
  <si>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</si>
  <si>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</si>
  <si>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</si>
  <si>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</si>
  <si>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</si>
  <si>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</si>
  <si>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</si>
  <si>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</si>
  <si>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</si>
  <si>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</si>
  <si>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</si>
  <si>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</si>
  <si>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</si>
  <si>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</si>
  <si>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</si>
  <si>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</si>
  <si>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</si>
  <si>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</si>
  <si>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</si>
  <si>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</si>
  <si>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</si>
  <si>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</si>
  <si>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</si>
  <si>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</si>
  <si>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</si>
  <si>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</si>
  <si>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</si>
  <si>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</si>
  <si>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</si>
  <si>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</si>
  <si>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</si>
  <si>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</si>
  <si>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</si>
  <si>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</si>
  <si>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</si>
  <si>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</si>
  <si>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</si>
  <si>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</si>
  <si>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</si>
  <si>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</si>
  <si>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</si>
  <si>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</si>
  <si>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</si>
  <si>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</si>
  <si>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</si>
  <si>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</si>
  <si>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</si>
  <si>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</si>
  <si>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</si>
  <si>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</si>
  <si>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</si>
  <si>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</si>
  <si>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</si>
  <si>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</si>
  <si>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</si>
  <si>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</si>
  <si>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</si>
  <si>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</si>
  <si>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</si>
  <si>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</si>
  <si>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</si>
  <si>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</si>
  <si>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</si>
  <si>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</si>
  <si>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</si>
  <si>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</si>
  <si>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</si>
  <si>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</si>
  <si>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</si>
  <si>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</si>
  <si>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</si>
  <si>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</si>
  <si>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</si>
  <si>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</si>
  <si>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</si>
  <si>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</si>
  <si>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</si>
  <si>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</si>
  <si>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</si>
  <si>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</si>
  <si>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</si>
  <si>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</si>
  <si>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</si>
  <si>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</si>
  <si>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</si>
  <si>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</si>
  <si>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</si>
  <si>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</si>
  <si>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</si>
  <si>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</si>
  <si>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</si>
  <si>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</si>
  <si>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</si>
  <si>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</si>
  <si>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</si>
  <si>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</si>
  <si>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</si>
  <si>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</si>
  <si>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</si>
  <si>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</si>
  <si>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</si>
  <si>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</si>
  <si>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</si>
  <si>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</si>
  <si>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</si>
  <si>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</si>
  <si>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</si>
  <si>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</si>
  <si>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</si>
  <si>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</si>
  <si>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</si>
  <si>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</si>
  <si>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</si>
  <si>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</si>
  <si>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</si>
  <si>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</si>
  <si>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</si>
  <si>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</si>
  <si>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</si>
  <si>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</si>
  <si>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</si>
  <si>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</si>
  <si>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</si>
  <si>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</si>
  <si>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</si>
  <si>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</si>
  <si>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</si>
  <si>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</si>
  <si>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</si>
  <si>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</si>
  <si>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</si>
  <si>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</si>
  <si>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</si>
  <si>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</si>
  <si>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</si>
  <si>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</si>
  <si>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</si>
  <si>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</si>
  <si>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</si>
  <si>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</si>
  <si>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</si>
  <si>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</si>
  <si>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</si>
  <si>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</si>
  <si>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</si>
  <si>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</si>
  <si>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</si>
  <si>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</si>
  <si>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</si>
  <si>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</si>
  <si>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</si>
  <si>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</si>
  <si>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</si>
  <si>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</si>
  <si>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</si>
  <si>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</si>
  <si>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</si>
  <si>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</si>
  <si>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</si>
  <si>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</si>
  <si>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</si>
  <si>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</si>
  <si>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</si>
  <si>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</si>
  <si>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</si>
  <si>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</si>
  <si>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</si>
  <si>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</si>
  <si>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</si>
  <si>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</si>
  <si>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</si>
  <si>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</si>
  <si>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</si>
  <si>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</si>
  <si>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</si>
  <si>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</si>
  <si>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</si>
  <si>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</si>
  <si>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</si>
  <si>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</si>
  <si>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</si>
  <si>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</si>
  <si>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</si>
  <si>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</si>
  <si>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</si>
  <si>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</si>
  <si>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</si>
  <si>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</si>
  <si>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</si>
  <si>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</si>
  <si>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</si>
  <si>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</si>
  <si>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</si>
  <si>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</si>
  <si>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</si>
  <si>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</si>
  <si>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</si>
  <si>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</si>
  <si>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</si>
  <si>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</si>
  <si>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</si>
  <si>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</si>
  <si>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</si>
  <si>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</si>
  <si>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</si>
  <si>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</si>
  <si>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</si>
  <si>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</si>
  <si>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</si>
  <si>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</si>
  <si>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</si>
  <si>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</si>
  <si>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</si>
  <si>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</si>
  <si>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</si>
  <si>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</si>
  <si>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</si>
  <si>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</si>
  <si>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</si>
  <si>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</si>
  <si>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</si>
  <si>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</si>
  <si>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</si>
  <si>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</si>
  <si>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</si>
  <si>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</si>
  <si>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</si>
  <si>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</si>
  <si>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</si>
  <si>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</si>
  <si>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</si>
  <si>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</si>
  <si>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</si>
  <si>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</si>
  <si>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</si>
  <si>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</si>
  <si>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</si>
  <si>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</si>
  <si>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</si>
  <si>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</si>
  <si>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</si>
  <si>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</si>
  <si>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</si>
  <si>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</si>
  <si>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</si>
  <si>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</si>
  <si>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</si>
  <si>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</si>
  <si>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</si>
  <si>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</si>
  <si>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</si>
  <si>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</si>
  <si>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</si>
  <si>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</si>
  <si>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</si>
  <si>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</si>
  <si>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</si>
  <si>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</si>
  <si>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</si>
  <si>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</si>
  <si>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</si>
  <si>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</si>
  <si>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</si>
  <si>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</si>
  <si>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</si>
  <si>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</si>
  <si>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</si>
  <si>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</si>
  <si>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</si>
  <si>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</si>
  <si>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</si>
  <si>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</si>
  <si>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</si>
  <si>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</si>
  <si>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</si>
  <si>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</si>
  <si>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</si>
  <si>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</si>
  <si>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</si>
  <si>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</si>
  <si>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</si>
  <si>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</si>
  <si>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</si>
  <si>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</si>
  <si>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</si>
  <si>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</si>
  <si>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</si>
  <si>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</si>
  <si>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</si>
  <si>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</si>
  <si>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</si>
  <si>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</si>
  <si>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</si>
  <si>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</si>
  <si>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</si>
  <si>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</si>
  <si>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</si>
  <si>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</si>
  <si>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</si>
  <si>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</si>
  <si>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</si>
  <si>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</si>
  <si>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</si>
  <si>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</si>
  <si>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</si>
  <si>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</si>
  <si>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</si>
  <si>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</si>
  <si>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</si>
  <si>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</si>
  <si>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</si>
  <si>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</si>
  <si>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</si>
  <si>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</si>
  <si>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</si>
  <si>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</si>
  <si>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</si>
  <si>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</si>
  <si>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</si>
  <si>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</si>
  <si>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</si>
  <si>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</si>
  <si>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</si>
  <si>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</si>
  <si>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</si>
  <si>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</si>
  <si>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</si>
  <si>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</si>
  <si>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</si>
  <si>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</si>
  <si>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</si>
  <si>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</si>
  <si>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</si>
  <si>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</si>
  <si>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</si>
  <si>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</si>
  <si>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</si>
  <si>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</si>
  <si>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</si>
  <si>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</si>
  <si>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</si>
  <si>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</si>
  <si>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</si>
  <si>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</si>
  <si>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</si>
  <si>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</si>
  <si>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</si>
  <si>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</si>
  <si>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</si>
  <si>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</si>
  <si>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</si>
  <si>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</si>
  <si>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</si>
  <si>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</si>
  <si>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</si>
  <si>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</si>
  <si>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</si>
  <si>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</si>
  <si>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</si>
  <si>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</si>
  <si>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</si>
  <si>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</si>
  <si>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</si>
  <si>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</si>
  <si>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</si>
  <si>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</si>
  <si>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</si>
  <si>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</si>
  <si>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</si>
  <si>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</si>
  <si>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</si>
  <si>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</si>
  <si>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</si>
  <si>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</si>
  <si>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</si>
  <si>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</si>
  <si>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</si>
  <si>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</si>
  <si>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</si>
  <si>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</si>
  <si>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</si>
  <si>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</si>
  <si>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</si>
  <si>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</si>
  <si>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</si>
  <si>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</si>
  <si>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</si>
  <si>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</si>
  <si>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</si>
  <si>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</si>
  <si>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</si>
  <si>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</si>
  <si>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</si>
  <si>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</si>
  <si>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</si>
  <si>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</si>
  <si>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</si>
  <si>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</si>
  <si>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</si>
  <si>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</si>
  <si>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</si>
  <si>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</si>
  <si>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</si>
  <si>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</si>
  <si>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</si>
  <si>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</si>
  <si>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</si>
  <si>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</si>
  <si>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</si>
  <si>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</si>
  <si>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</si>
  <si>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</si>
  <si>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</si>
  <si>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</si>
  <si>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</si>
  <si>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</si>
  <si>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</si>
  <si>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</si>
  <si>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</si>
  <si>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</si>
  <si>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</si>
  <si>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</si>
  <si>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</si>
  <si>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</si>
  <si>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</si>
  <si>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</si>
  <si>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</si>
  <si>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</si>
  <si>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</si>
  <si>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</si>
  <si>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</si>
  <si>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</si>
  <si>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</si>
  <si>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</si>
  <si>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</si>
  <si>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</si>
  <si>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</si>
  <si>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</si>
  <si>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</si>
  <si>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</si>
  <si>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</si>
  <si>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</si>
  <si>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</si>
  <si>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</si>
  <si>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</si>
  <si>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</si>
  <si>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</si>
  <si>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</si>
  <si>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</si>
  <si>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</si>
  <si>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</si>
  <si>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</si>
  <si>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</si>
  <si>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</si>
  <si>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</si>
  <si>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</si>
  <si>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</si>
  <si>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</si>
  <si>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</si>
  <si>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</si>
  <si>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</si>
  <si>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</si>
  <si>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</si>
  <si>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</si>
  <si>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</si>
  <si>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</si>
  <si>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</si>
  <si>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</si>
  <si>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</si>
  <si>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</si>
  <si>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</si>
  <si>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</si>
  <si>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</si>
  <si>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</si>
  <si>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</si>
  <si>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</si>
  <si>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</si>
  <si>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</si>
  <si>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</si>
  <si>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</si>
  <si>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</si>
  <si>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</si>
  <si>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</si>
  <si>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</si>
  <si>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</si>
  <si>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</si>
  <si>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</si>
  <si>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</si>
  <si>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</si>
  <si>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</si>
  <si>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</si>
  <si>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</si>
  <si>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</si>
  <si>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</si>
  <si>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</si>
  <si>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</si>
  <si>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</si>
  <si>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</si>
  <si>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</si>
  <si>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</si>
  <si>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</si>
  <si>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</si>
  <si>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</si>
  <si>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</si>
  <si>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</si>
  <si>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</si>
  <si>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</si>
  <si>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</si>
  <si>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</si>
  <si>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</si>
  <si>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</si>
  <si>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</si>
  <si>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</si>
  <si>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</si>
  <si>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</si>
  <si>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</si>
  <si>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</si>
  <si>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</si>
  <si>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</si>
  <si>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</si>
  <si>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</si>
  <si>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</si>
  <si>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</si>
  <si>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</si>
  <si>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</si>
  <si>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</si>
  <si>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</si>
  <si>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</si>
  <si>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</si>
  <si>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</si>
  <si>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</si>
  <si>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</si>
  <si>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</si>
  <si>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</si>
  <si>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</si>
  <si>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</si>
  <si>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</si>
  <si>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</si>
  <si>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</si>
  <si>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</si>
  <si>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</si>
  <si>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</si>
  <si>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</si>
  <si>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</si>
  <si>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</si>
  <si>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</si>
  <si>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</si>
  <si>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</si>
  <si>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</si>
  <si>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</si>
  <si>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</si>
  <si>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</si>
  <si>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</si>
  <si>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</si>
  <si>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</si>
  <si>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</si>
  <si>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</si>
  <si>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</si>
  <si>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</si>
  <si>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</si>
  <si>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</si>
  <si>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</si>
  <si>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</si>
  <si>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</si>
  <si>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</si>
  <si>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</si>
  <si>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</si>
  <si>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</si>
  <si>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</si>
  <si>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</si>
  <si>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</si>
  <si>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</si>
  <si>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</si>
  <si>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</si>
  <si>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</si>
  <si>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</si>
  <si>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</si>
  <si>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</si>
  <si>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</si>
  <si>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</si>
  <si>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</si>
  <si>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</si>
  <si>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</si>
  <si>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</si>
  <si>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</si>
  <si>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</si>
  <si>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</si>
  <si>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</si>
  <si>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</si>
  <si>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</si>
  <si>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</si>
  <si>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</si>
  <si>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</si>
  <si>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</si>
  <si>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</si>
  <si>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</si>
  <si>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</si>
  <si>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</si>
  <si>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</si>
  <si>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</si>
  <si>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</si>
  <si>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</si>
  <si>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</si>
  <si>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</si>
  <si>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</si>
  <si>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</si>
  <si>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</si>
  <si>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</si>
  <si>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</si>
  <si>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</si>
  <si>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</si>
  <si>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</si>
  <si>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</si>
  <si>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</si>
  <si>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</si>
  <si>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</si>
  <si>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</si>
  <si>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</si>
  <si>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</si>
  <si>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</si>
  <si>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</si>
  <si>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</si>
  <si>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</si>
  <si>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</si>
  <si>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</si>
  <si>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</si>
  <si>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</si>
  <si>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</si>
  <si>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</si>
  <si>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</si>
  <si>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</si>
  <si>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</si>
  <si>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</si>
  <si>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</si>
  <si>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</si>
  <si>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</si>
  <si>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</si>
  <si>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</si>
  <si>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</si>
  <si>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</si>
  <si>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</si>
  <si>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</si>
  <si>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</si>
  <si>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</si>
  <si>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</si>
  <si>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</si>
  <si>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</si>
  <si>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</si>
  <si>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</si>
  <si>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</si>
  <si>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</si>
  <si>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</si>
  <si>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</si>
  <si>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</si>
  <si>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</si>
  <si>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</si>
  <si>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</si>
  <si>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</si>
  <si>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</si>
  <si>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</si>
  <si>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</si>
  <si>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</si>
  <si>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</si>
  <si>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</si>
  <si>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</si>
  <si>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</si>
  <si>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</si>
  <si>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</si>
  <si>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</si>
  <si>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</si>
  <si>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</si>
  <si>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</si>
  <si>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</si>
  <si>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</si>
  <si>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</si>
  <si>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</si>
  <si>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</si>
  <si>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</si>
  <si>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</si>
  <si>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</si>
  <si>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</si>
  <si>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</si>
  <si>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</si>
  <si>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</si>
  <si>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</si>
  <si>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</si>
  <si>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</si>
  <si>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</si>
  <si>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</si>
  <si>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</si>
  <si>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</si>
  <si>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</si>
  <si>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</si>
  <si>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</si>
  <si>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</si>
  <si>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</si>
  <si>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</si>
  <si>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</si>
  <si>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</si>
  <si>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</si>
  <si>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</si>
  <si>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</si>
  <si>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</si>
  <si>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</si>
  <si>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</si>
  <si>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</si>
  <si>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</si>
  <si>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</si>
  <si>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</si>
  <si>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</si>
  <si>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</si>
  <si>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</si>
  <si>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</si>
  <si>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</si>
  <si>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</si>
  <si>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</si>
  <si>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</si>
  <si>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</si>
  <si>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</si>
  <si>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</si>
  <si>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</si>
  <si>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</si>
  <si>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</si>
  <si>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</si>
  <si>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</si>
  <si>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</si>
  <si>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</si>
  <si>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</si>
  <si>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</si>
  <si>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</si>
  <si>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</si>
  <si>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</si>
  <si>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</si>
  <si>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</si>
  <si>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</si>
  <si>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</si>
  <si>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</si>
  <si>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</si>
  <si>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</si>
  <si>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</si>
  <si>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</si>
  <si>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</si>
  <si>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</si>
  <si>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</si>
  <si>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</si>
  <si>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</si>
  <si>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</si>
  <si>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</si>
  <si>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</si>
  <si>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</si>
  <si>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</si>
  <si>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</si>
  <si>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</si>
  <si>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</si>
  <si>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</si>
  <si>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</si>
  <si>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</si>
  <si>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</si>
  <si>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</si>
  <si>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</si>
  <si>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</si>
  <si>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</si>
  <si>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</si>
  <si>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</si>
  <si>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</si>
  <si>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</si>
  <si>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</si>
  <si>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</si>
  <si>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</si>
  <si>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</si>
  <si>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</si>
  <si>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</si>
  <si>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</si>
  <si>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</si>
  <si>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</si>
  <si>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</si>
  <si>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</si>
  <si>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</si>
  <si>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</si>
  <si>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</si>
  <si>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</si>
  <si>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</si>
  <si>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</si>
  <si>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</si>
  <si>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</si>
  <si>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</si>
  <si>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</si>
  <si>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</si>
  <si>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</si>
  <si>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</si>
  <si>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</si>
  <si>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</si>
  <si>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</si>
  <si>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</si>
  <si>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</si>
  <si>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</si>
  <si>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</si>
  <si>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</si>
  <si>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</si>
  <si>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</si>
  <si>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</si>
  <si>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</si>
  <si>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</si>
  <si>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</si>
  <si>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</si>
  <si>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</si>
  <si>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</si>
  <si>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</si>
  <si>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</si>
  <si>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</si>
  <si>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</si>
  <si>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</si>
  <si>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</si>
  <si>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</si>
  <si>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</si>
  <si>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</si>
  <si>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</si>
  <si>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</si>
  <si>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</si>
  <si>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</si>
  <si>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</si>
  <si>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</si>
  <si>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</si>
  <si>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</si>
  <si>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</si>
  <si>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</si>
  <si>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</si>
  <si>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</si>
  <si>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</si>
  <si>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</si>
  <si>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</si>
  <si>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</si>
  <si>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</si>
  <si>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</si>
  <si>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</si>
  <si>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</si>
  <si>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</si>
  <si>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</si>
  <si>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</si>
  <si>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</si>
  <si>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</si>
  <si>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</si>
  <si>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</si>
  <si>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</si>
  <si>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</si>
  <si>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</si>
  <si>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</si>
  <si>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</si>
  <si>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</si>
  <si>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</si>
  <si>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</si>
  <si>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</si>
  <si>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</si>
  <si>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</si>
  <si>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</si>
  <si>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</si>
  <si>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</si>
  <si>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</si>
  <si>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</si>
  <si>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</si>
  <si>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</si>
  <si>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</si>
  <si>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</si>
  <si>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</si>
  <si>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</si>
  <si>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</si>
  <si>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</si>
  <si>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</si>
  <si>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</si>
  <si>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</si>
  <si>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</si>
  <si>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</si>
  <si>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</si>
  <si>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</si>
  <si>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</si>
  <si>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</si>
  <si>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</si>
  <si>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</si>
  <si>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</si>
  <si>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</si>
  <si>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</si>
  <si>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</si>
  <si>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</si>
  <si>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</si>
  <si>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</si>
  <si>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</si>
  <si>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</si>
  <si>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</si>
  <si>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</si>
  <si>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</si>
  <si>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</si>
  <si>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</si>
  <si>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</si>
  <si>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</si>
  <si>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</si>
  <si>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</si>
  <si>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</si>
  <si>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</si>
  <si>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</si>
  <si>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</si>
  <si>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</si>
  <si>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</si>
  <si>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</si>
  <si>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</si>
  <si>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</si>
  <si>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</si>
  <si>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</si>
  <si>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</si>
  <si>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</si>
  <si>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</si>
  <si>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</si>
  <si>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</si>
  <si>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</si>
  <si>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</si>
  <si>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</si>
  <si>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</si>
  <si>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</si>
  <si>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</si>
  <si>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</si>
  <si>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</si>
  <si>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</si>
  <si>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</si>
  <si>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</si>
  <si>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</si>
  <si>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</si>
  <si>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</si>
  <si>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</si>
  <si>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</si>
  <si>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</si>
  <si>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</si>
  <si>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</si>
  <si>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</si>
  <si>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</si>
  <si>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</si>
  <si>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</si>
  <si>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</si>
  <si>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</si>
  <si>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</si>
  <si>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</si>
  <si>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</si>
  <si>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</si>
  <si>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</si>
  <si>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</si>
  <si>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</si>
  <si>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</si>
  <si>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</si>
  <si>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</si>
  <si>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</si>
  <si>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</si>
  <si>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</si>
  <si>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</si>
  <si>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</si>
  <si>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</si>
  <si>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</si>
  <si>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</si>
  <si>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</si>
  <si>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</si>
  <si>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</si>
  <si>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</si>
  <si>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</si>
  <si>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</si>
  <si>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</si>
  <si>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</si>
  <si>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</si>
  <si>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</si>
  <si>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</si>
  <si>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</si>
  <si>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</si>
  <si>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</si>
  <si>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</si>
  <si>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</si>
  <si>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</si>
  <si>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</si>
  <si>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</si>
  <si>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</si>
  <si>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</si>
  <si>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</si>
  <si>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</si>
  <si>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</si>
  <si>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</si>
  <si>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</si>
  <si>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</si>
  <si>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</si>
  <si>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</si>
  <si>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</si>
  <si>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</si>
  <si>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</si>
  <si>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</si>
  <si>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</si>
  <si>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</si>
  <si>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</si>
  <si>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</si>
  <si>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</si>
  <si>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</si>
  <si>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</si>
  <si>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</si>
  <si>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</si>
  <si>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</si>
  <si>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</si>
  <si>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</si>
  <si>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</si>
  <si>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</si>
  <si>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</si>
  <si>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</si>
  <si>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</si>
  <si>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</si>
  <si>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</si>
  <si>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</si>
  <si>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</si>
  <si>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</si>
  <si>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</si>
  <si>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</si>
  <si>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</si>
  <si>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</si>
  <si>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</si>
  <si>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</si>
  <si>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</si>
  <si>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</si>
  <si>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</si>
  <si>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</si>
  <si>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</si>
  <si>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</si>
  <si>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</si>
  <si>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</si>
  <si>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</si>
  <si>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</si>
  <si>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</si>
  <si>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</si>
  <si>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</si>
  <si>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</si>
  <si>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</si>
  <si>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</si>
  <si>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</si>
  <si>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</si>
  <si>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</si>
  <si>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</si>
  <si>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</si>
  <si>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</si>
  <si>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</si>
  <si>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</si>
  <si>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</si>
  <si>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</si>
  <si>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</si>
  <si>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</si>
  <si>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</si>
  <si>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</si>
  <si>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</si>
  <si>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</si>
  <si>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</si>
  <si>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</si>
  <si>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</si>
  <si>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</si>
  <si>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</si>
  <si>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</si>
  <si>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</si>
  <si>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</si>
  <si>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</si>
  <si>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</si>
  <si>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</si>
  <si>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</si>
  <si>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</si>
  <si>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</si>
  <si>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</si>
  <si>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</si>
  <si>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</si>
  <si>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</si>
  <si>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</si>
  <si>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</si>
  <si>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</si>
  <si>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</si>
  <si>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</si>
  <si>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</si>
  <si>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</si>
  <si>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</si>
  <si>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</si>
  <si>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</si>
  <si>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</si>
  <si>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</si>
  <si>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</si>
  <si>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</si>
  <si>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</si>
  <si>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</si>
  <si>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</si>
  <si>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</si>
  <si>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</si>
  <si>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</si>
  <si>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</si>
  <si>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</si>
  <si>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</si>
  <si>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</si>
  <si>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</si>
  <si>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</si>
  <si>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</si>
  <si>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</si>
  <si>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</si>
  <si>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</si>
  <si>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</si>
  <si>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</si>
  <si>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</si>
  <si>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</si>
  <si>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</si>
  <si>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</si>
  <si>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</si>
  <si>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</si>
  <si>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</si>
  <si>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</si>
  <si>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</si>
  <si>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</si>
  <si>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</si>
  <si>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</si>
  <si>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</si>
  <si>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</si>
  <si>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</si>
  <si>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</si>
  <si>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</si>
  <si>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</si>
  <si>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</si>
  <si>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</si>
  <si>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</si>
  <si>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</si>
  <si>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</si>
  <si>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</si>
  <si>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</si>
  <si>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</si>
  <si>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</si>
  <si>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</si>
  <si>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</si>
  <si>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</si>
  <si>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</si>
  <si>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</si>
  <si>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</si>
  <si>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</si>
  <si>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</si>
  <si>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</si>
  <si>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</si>
  <si>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</si>
  <si>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</si>
  <si>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</si>
  <si>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</si>
  <si>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</si>
  <si>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</si>
  <si>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</si>
  <si>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</si>
  <si>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</si>
  <si>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</si>
  <si>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</si>
  <si>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</si>
  <si>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</si>
  <si>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</si>
  <si>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</si>
  <si>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</si>
  <si>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</si>
  <si>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</si>
  <si>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</si>
  <si>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</si>
  <si>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</si>
  <si>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</si>
  <si>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</si>
  <si>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</si>
  <si>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</si>
  <si>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</si>
  <si>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</si>
  <si>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</si>
  <si>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</si>
  <si>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</si>
  <si>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</si>
  <si>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</si>
  <si>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</si>
  <si>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</si>
  <si>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</si>
  <si>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</si>
  <si>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</si>
  <si>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</si>
  <si>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</si>
  <si>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</si>
  <si>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</si>
  <si>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</si>
  <si>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</si>
  <si>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</si>
  <si>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</si>
  <si>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</si>
  <si>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</si>
  <si>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</si>
  <si>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</si>
  <si>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</si>
  <si>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</si>
  <si>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</si>
  <si>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</si>
  <si>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</si>
  <si>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</si>
  <si>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</si>
  <si>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</si>
  <si>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</si>
  <si>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</si>
  <si>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</si>
  <si>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</si>
  <si>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</si>
  <si>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</si>
  <si>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</si>
  <si>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</si>
  <si>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</si>
  <si>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</si>
  <si>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</si>
  <si>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</si>
  <si>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</si>
  <si>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</si>
  <si>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</si>
  <si>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</si>
  <si>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</si>
  <si>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</si>
  <si>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</si>
  <si>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</si>
  <si>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</si>
  <si>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</si>
  <si>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</si>
  <si>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</si>
  <si>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</si>
  <si>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</si>
  <si>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</si>
  <si>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</si>
  <si>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</si>
  <si>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</si>
  <si>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</si>
  <si>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</si>
  <si>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</si>
  <si>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</si>
  <si>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</si>
  <si>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</si>
  <si>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</si>
  <si>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</si>
  <si>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</si>
  <si>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</si>
  <si>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</si>
  <si>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</si>
  <si>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</si>
  <si>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</si>
  <si>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</si>
  <si>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</si>
  <si>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</si>
  <si>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</si>
  <si>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</si>
  <si>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</si>
  <si>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</si>
  <si>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</si>
  <si>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</si>
  <si>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</si>
  <si>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</si>
  <si>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</si>
  <si>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</si>
  <si>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</si>
  <si>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</si>
  <si>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</si>
  <si>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</si>
  <si>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</si>
  <si>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</si>
  <si>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</si>
  <si>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</si>
  <si>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</si>
  <si>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</si>
  <si>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</si>
  <si>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</si>
  <si>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</si>
  <si>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</si>
  <si>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</si>
  <si>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</si>
  <si>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</si>
  <si>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</si>
  <si>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</si>
  <si>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</si>
  <si>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</si>
  <si>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</si>
  <si>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</si>
  <si>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</si>
  <si>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</si>
  <si>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</si>
  <si>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</si>
  <si>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</si>
  <si>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</si>
  <si>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</si>
  <si>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</si>
  <si>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</si>
  <si>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</si>
  <si>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</si>
  <si>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</si>
  <si>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</si>
  <si>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</si>
  <si>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</si>
  <si>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</si>
  <si>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</si>
  <si>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</si>
  <si>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</si>
  <si>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</si>
  <si>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</si>
  <si>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</si>
  <si>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</si>
  <si>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</si>
  <si>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</si>
  <si>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</si>
  <si>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</si>
  <si>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</si>
  <si>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</si>
  <si>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</si>
  <si>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</si>
  <si>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</si>
  <si>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</si>
  <si>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</si>
  <si>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</si>
  <si>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</si>
  <si>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</si>
  <si>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</si>
  <si>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</si>
  <si>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</si>
  <si>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</si>
  <si>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</si>
  <si>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</si>
  <si>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</si>
  <si>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</si>
  <si>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</si>
  <si>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</si>
  <si>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</si>
  <si>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</si>
  <si>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</si>
  <si>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</si>
  <si>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</si>
  <si>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</si>
  <si>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</si>
  <si>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</si>
  <si>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</si>
  <si>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</si>
  <si>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</si>
  <si>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</si>
  <si>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</si>
  <si>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</si>
  <si>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</si>
  <si>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</si>
  <si>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</si>
  <si>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</si>
  <si>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</si>
  <si>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</si>
  <si>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</si>
  <si>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</si>
  <si>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</si>
  <si>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</si>
  <si>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</si>
  <si>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</si>
  <si>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</si>
  <si>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</si>
  <si>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</si>
  <si>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</si>
  <si>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</si>
  <si>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</si>
  <si>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</si>
  <si>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</si>
  <si>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</si>
  <si>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</si>
  <si>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</si>
  <si>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</si>
  <si>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</si>
  <si>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</si>
  <si>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</si>
  <si>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</si>
  <si>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</si>
  <si>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</si>
  <si>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</si>
  <si>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</si>
  <si>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</si>
  <si>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</si>
  <si>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</si>
  <si>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</si>
  <si>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</si>
  <si>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</si>
  <si>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</si>
  <si>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</si>
  <si>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</si>
  <si>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</si>
  <si>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</si>
  <si>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</si>
  <si>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</si>
  <si>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</si>
  <si>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</si>
  <si>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</si>
  <si>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</si>
  <si>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</si>
  <si>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</si>
  <si>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</si>
  <si>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</si>
  <si>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</si>
  <si>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</si>
  <si>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</si>
  <si>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</si>
  <si>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</si>
  <si>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</si>
  <si>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</si>
  <si>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</si>
  <si>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</si>
  <si>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</si>
  <si>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</si>
  <si>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</si>
  <si>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</si>
  <si>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</si>
  <si>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</si>
  <si>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</si>
  <si>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</si>
  <si>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</si>
  <si>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</si>
  <si>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</si>
  <si>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</si>
  <si>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</si>
  <si>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</si>
  <si>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</si>
  <si>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</si>
  <si>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</si>
  <si>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</si>
  <si>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</si>
  <si>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</si>
  <si>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</si>
  <si>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</si>
  <si>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</si>
  <si>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</si>
  <si>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</si>
  <si>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</si>
  <si>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</si>
  <si>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</si>
  <si>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</si>
  <si>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</si>
  <si>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</si>
  <si>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</si>
  <si>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</si>
  <si>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</si>
  <si>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</si>
  <si>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</si>
  <si>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</si>
  <si>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</si>
  <si>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</si>
  <si>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</si>
  <si>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</si>
  <si>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</si>
  <si>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</si>
  <si>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</si>
  <si>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</si>
  <si>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</si>
  <si>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</si>
  <si>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</si>
  <si>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</si>
  <si>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</si>
  <si>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</si>
  <si>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</si>
  <si>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</si>
  <si>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</si>
  <si>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</si>
  <si>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</si>
  <si>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</si>
  <si>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</si>
  <si>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</si>
  <si>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</si>
  <si>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</si>
  <si>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</si>
  <si>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</si>
  <si>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</si>
  <si>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</si>
  <si>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</si>
  <si>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</si>
  <si>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</si>
  <si>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</si>
  <si>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</si>
  <si>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</si>
  <si>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</si>
  <si>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</si>
  <si>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</si>
  <si>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</si>
  <si>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</si>
  <si>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</si>
  <si>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</si>
  <si>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</si>
  <si>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</si>
  <si>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</si>
  <si>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</si>
  <si>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</si>
  <si>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</si>
  <si>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</si>
  <si>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</si>
  <si>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</si>
  <si>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</si>
  <si>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</si>
  <si>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</si>
  <si>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</si>
  <si>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</si>
  <si>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</si>
  <si>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</si>
  <si>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</si>
  <si>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</si>
  <si>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</si>
  <si>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</si>
  <si>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</si>
  <si>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</si>
  <si>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</si>
  <si>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</si>
  <si>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</si>
  <si>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</si>
  <si>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</si>
  <si>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</si>
  <si>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</si>
  <si>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</si>
  <si>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</si>
  <si>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</si>
  <si>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</si>
  <si>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</si>
  <si>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</si>
  <si>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</si>
  <si>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</si>
  <si>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</si>
  <si>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</si>
  <si>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</si>
  <si>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</si>
  <si>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</si>
  <si>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</si>
  <si>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</si>
  <si>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</si>
  <si>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</si>
  <si>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</si>
  <si>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</si>
  <si>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</si>
  <si>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</si>
  <si>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</si>
  <si>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</si>
  <si>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</si>
  <si>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</si>
  <si>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</si>
  <si>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</si>
  <si>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</si>
  <si>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</si>
  <si>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</si>
  <si>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</si>
  <si>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</si>
  <si>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</si>
  <si>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</si>
  <si>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</si>
  <si>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</si>
  <si>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</si>
  <si>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</si>
  <si>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</si>
  <si>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</si>
  <si>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</si>
  <si>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</si>
  <si>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</si>
  <si>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</si>
  <si>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</si>
  <si>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</si>
  <si>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</si>
  <si>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</si>
  <si>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</si>
  <si>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</si>
  <si>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</si>
  <si>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</si>
  <si>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</si>
  <si>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</si>
  <si>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</si>
  <si>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</si>
  <si>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</si>
  <si>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</si>
  <si>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</si>
  <si>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</si>
  <si>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</si>
  <si>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</si>
  <si>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</si>
  <si>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</si>
  <si>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</si>
  <si>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</si>
  <si>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</si>
  <si>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</si>
  <si>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</si>
  <si>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</si>
  <si>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</si>
  <si>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</si>
  <si>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</si>
  <si>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</si>
  <si>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</si>
  <si>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</si>
  <si>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</si>
  <si>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</si>
  <si>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</si>
  <si>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</si>
  <si>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</si>
  <si>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</si>
  <si>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</si>
  <si>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</si>
  <si>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</si>
  <si>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</si>
  <si>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</si>
  <si>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</si>
  <si>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</si>
  <si>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</si>
  <si>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</si>
  <si>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</si>
  <si>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</si>
  <si>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</si>
  <si>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</si>
  <si>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</si>
  <si>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</si>
  <si>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</si>
  <si>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</si>
  <si>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</si>
  <si>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</si>
  <si>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</si>
  <si>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</si>
  <si>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</si>
  <si>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</si>
  <si>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</si>
  <si>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</si>
  <si>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</si>
  <si>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</si>
  <si>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</si>
  <si>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</si>
  <si>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</si>
  <si>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</si>
  <si>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</si>
  <si>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</si>
  <si>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</si>
  <si>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</si>
  <si>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</si>
  <si>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</si>
  <si>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</si>
  <si>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</si>
  <si>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</si>
  <si>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</si>
  <si>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</si>
  <si>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</si>
  <si>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</si>
  <si>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</si>
  <si>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</si>
  <si>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</si>
  <si>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</si>
  <si>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</si>
  <si>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</si>
  <si>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</si>
  <si>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</si>
  <si>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</si>
  <si>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</si>
  <si>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</si>
  <si>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</si>
  <si>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</si>
  <si>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</si>
  <si>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</si>
  <si>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</si>
  <si>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</si>
  <si>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</si>
  <si>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</si>
  <si>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</si>
  <si>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</si>
  <si>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</si>
  <si>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</si>
  <si>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</si>
  <si>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</si>
  <si>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</si>
  <si>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</si>
  <si>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</si>
  <si>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</si>
  <si>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</si>
  <si>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</si>
  <si>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</si>
  <si>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</si>
  <si>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</si>
  <si>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</si>
  <si>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</si>
  <si>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</si>
  <si>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</si>
  <si>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</si>
  <si>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</si>
  <si>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</si>
  <si>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</si>
  <si>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</si>
  <si>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</si>
  <si>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</si>
  <si>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</si>
  <si>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</si>
  <si>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</si>
  <si>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</si>
  <si>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</si>
  <si>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</si>
  <si>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</si>
  <si>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</si>
  <si>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</si>
  <si>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</si>
  <si>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</si>
  <si>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</si>
  <si>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</si>
  <si>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</si>
  <si>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</si>
  <si>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</si>
  <si>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</si>
  <si>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</si>
  <si>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</si>
  <si>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</si>
  <si>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</si>
  <si>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</si>
  <si>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</si>
  <si>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</si>
  <si>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</si>
  <si>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</si>
  <si>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</si>
  <si>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</si>
  <si>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</si>
  <si>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</si>
  <si>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</si>
  <si>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</si>
  <si>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</si>
  <si>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</si>
  <si>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</si>
  <si>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</si>
  <si>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</si>
  <si>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</si>
  <si>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</si>
  <si>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</si>
  <si>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</si>
  <si>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</si>
  <si>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</si>
  <si>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</si>
  <si>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</si>
  <si>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</si>
  <si>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</si>
  <si>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</si>
  <si>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</si>
  <si>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</si>
  <si>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</si>
  <si>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</si>
  <si>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</si>
  <si>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</si>
  <si>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</si>
  <si>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</si>
  <si>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</si>
  <si>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</si>
  <si>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</si>
  <si>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</si>
  <si>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</si>
  <si>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</si>
  <si>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</si>
  <si>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</si>
  <si>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</si>
  <si>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</si>
  <si>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</si>
  <si>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</si>
  <si>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</si>
  <si>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</si>
  <si>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</si>
  <si>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</si>
  <si>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</si>
  <si>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</si>
  <si>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</si>
  <si>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</si>
  <si>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</si>
  <si>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</si>
  <si>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</si>
  <si>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</si>
  <si>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</si>
  <si>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</si>
  <si>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</si>
  <si>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</si>
  <si>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</si>
  <si>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</si>
  <si>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</si>
  <si>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</si>
  <si>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</si>
  <si>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</si>
  <si>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</si>
  <si>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</si>
  <si>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</si>
  <si>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</si>
  <si>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</si>
  <si>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</si>
  <si>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</si>
  <si>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</si>
  <si>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</si>
  <si>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</si>
  <si>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</si>
  <si>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</si>
  <si>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</si>
  <si>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</si>
  <si>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</si>
  <si>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</si>
  <si>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</si>
  <si>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</si>
  <si>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</si>
  <si>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</si>
  <si>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</si>
  <si>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</si>
  <si>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</si>
  <si>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</si>
  <si>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</si>
  <si>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</si>
  <si>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</si>
  <si>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</si>
  <si>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</si>
  <si>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</si>
  <si>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</si>
  <si>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</si>
  <si>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</si>
  <si>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</si>
  <si>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</si>
  <si>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</si>
  <si>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</si>
  <si>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</si>
  <si>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</si>
  <si>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</si>
  <si>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</si>
  <si>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</si>
  <si>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</si>
  <si>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</si>
  <si>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</si>
  <si>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</si>
  <si>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</si>
  <si>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</si>
  <si>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</si>
  <si>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</si>
  <si>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</si>
  <si>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</si>
  <si>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</si>
  <si>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</si>
  <si>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</si>
  <si>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</si>
  <si>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</si>
  <si>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</si>
  <si>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</si>
  <si>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</si>
  <si>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</si>
  <si>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</si>
  <si>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</si>
  <si>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</si>
  <si>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</si>
  <si>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</si>
  <si>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</si>
  <si>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</si>
  <si>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</si>
  <si>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</si>
  <si>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</si>
  <si>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</si>
  <si>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</si>
  <si>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</si>
  <si>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</si>
  <si>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</si>
  <si>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</si>
  <si>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</si>
  <si>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</si>
  <si>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</si>
  <si>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</si>
  <si>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</si>
  <si>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</si>
  <si>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</si>
  <si>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</si>
  <si>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</si>
  <si>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</si>
  <si>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</si>
  <si>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</si>
  <si>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</si>
  <si>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</si>
  <si>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</si>
  <si>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</si>
  <si>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</si>
  <si>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</si>
  <si>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</si>
  <si>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</si>
  <si>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</si>
  <si>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</si>
  <si>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</si>
  <si>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</si>
  <si>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</si>
  <si>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</si>
  <si>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</si>
  <si>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</si>
  <si>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</si>
  <si>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</si>
  <si>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</si>
  <si>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</si>
  <si>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</si>
  <si>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</si>
  <si>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</si>
  <si>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</si>
  <si>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</si>
  <si>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</si>
  <si>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</si>
  <si>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</si>
  <si>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</si>
  <si>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</si>
  <si>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</si>
  <si>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</si>
  <si>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</si>
  <si>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</si>
  <si>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</si>
  <si>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</si>
  <si>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</si>
  <si>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</si>
  <si>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</si>
  <si>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</si>
  <si>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</si>
  <si>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</si>
  <si>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</si>
  <si>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</si>
  <si>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</si>
  <si>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</si>
  <si>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</si>
  <si>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</si>
  <si>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</si>
  <si>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</si>
  <si>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</si>
  <si>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</si>
  <si>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</si>
  <si>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</si>
  <si>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</si>
  <si>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</si>
  <si>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</si>
  <si>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</si>
  <si>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</si>
  <si>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</si>
  <si>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</si>
  <si>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</si>
  <si>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</si>
  <si>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</si>
  <si>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</si>
  <si>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</si>
  <si>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</si>
  <si>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</si>
  <si>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</si>
  <si>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</si>
  <si>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</si>
  <si>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</si>
  <si>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</si>
  <si>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</si>
  <si>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</si>
  <si>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</si>
  <si>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</si>
  <si>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</si>
  <si>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</si>
  <si>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</si>
  <si>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</si>
  <si>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</si>
  <si>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</si>
  <si>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</si>
  <si>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</si>
  <si>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</si>
  <si>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</si>
  <si>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</si>
  <si>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</si>
  <si>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</si>
  <si>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</si>
  <si>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</si>
  <si>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</si>
  <si>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</si>
  <si>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</si>
  <si>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</si>
  <si>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</si>
  <si>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</si>
  <si>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</si>
  <si>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</si>
  <si>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</si>
  <si>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</si>
  <si>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</si>
  <si>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</si>
  <si>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</si>
  <si>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</si>
  <si>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</si>
  <si>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</si>
  <si>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</si>
  <si>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</si>
  <si>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</si>
  <si>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</si>
  <si>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</si>
  <si>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</si>
  <si>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</si>
  <si>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</si>
  <si>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</si>
  <si>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</si>
  <si>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</si>
  <si>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</si>
  <si>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</si>
  <si>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</si>
  <si>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</si>
  <si>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</si>
  <si>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</si>
  <si>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</si>
  <si>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</si>
  <si>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</si>
  <si>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</si>
  <si>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</si>
  <si>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</si>
  <si>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</si>
  <si>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</si>
  <si>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</si>
  <si>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</si>
  <si>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</si>
  <si>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</si>
  <si>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</si>
  <si>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</si>
  <si>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</si>
  <si>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</si>
  <si>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</si>
  <si>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</si>
  <si>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</si>
  <si>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</si>
  <si>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</si>
  <si>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</si>
  <si>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</si>
  <si>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</si>
  <si>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</si>
  <si>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</si>
  <si>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</si>
  <si>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</si>
  <si>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</si>
  <si>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</si>
  <si>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</si>
  <si>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</si>
  <si>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</si>
  <si>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</si>
  <si>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</si>
  <si>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</si>
  <si>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</si>
  <si>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</si>
  <si>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</si>
  <si>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</si>
  <si>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</si>
  <si>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</si>
  <si>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</si>
  <si>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</si>
  <si>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</si>
  <si>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</si>
  <si>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</si>
  <si>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</si>
  <si>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</si>
  <si>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</si>
  <si>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</si>
  <si>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</si>
  <si>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</si>
  <si>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</si>
  <si>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</si>
  <si>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</si>
  <si>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</si>
  <si>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</si>
  <si>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</si>
  <si>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</si>
  <si>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</si>
  <si>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</si>
  <si>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</si>
  <si>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</si>
  <si>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</si>
  <si>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</si>
  <si>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</si>
  <si>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</si>
  <si>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</si>
  <si>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</si>
  <si>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</si>
  <si>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</si>
  <si>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</si>
  <si>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</si>
  <si>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</si>
  <si>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</si>
  <si>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</si>
  <si>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</si>
  <si>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</si>
  <si>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</si>
  <si>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</si>
  <si>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</si>
  <si>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</si>
  <si>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</si>
  <si>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</si>
  <si>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</si>
  <si>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</si>
  <si>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</si>
  <si>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</si>
  <si>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</si>
  <si>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</si>
  <si>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</si>
  <si>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</si>
  <si>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</si>
  <si>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</si>
  <si>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</si>
  <si>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</si>
  <si>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</si>
  <si>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</si>
  <si>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</si>
  <si>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</si>
  <si>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</si>
  <si>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</si>
  <si>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</si>
  <si>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</si>
  <si>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</si>
  <si>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</si>
  <si>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</si>
  <si>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</si>
  <si>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</si>
  <si>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</si>
  <si>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</si>
  <si>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</si>
  <si>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</si>
  <si>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</si>
  <si>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</si>
  <si>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</si>
  <si>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</si>
  <si>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</si>
  <si>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</si>
  <si>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</si>
  <si>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</si>
  <si>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</si>
  <si>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</si>
  <si>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</si>
  <si>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</si>
  <si>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</si>
  <si>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</si>
  <si>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</si>
  <si>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</si>
  <si>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</si>
  <si>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</si>
  <si>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</si>
  <si>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</si>
  <si>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</si>
  <si>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</si>
  <si>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</si>
  <si>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</si>
  <si>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</si>
  <si>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</si>
  <si>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</si>
  <si>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</si>
  <si>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</si>
  <si>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</si>
  <si>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</si>
  <si>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</si>
  <si>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</si>
  <si>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</si>
  <si>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</si>
  <si>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</si>
  <si>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</si>
  <si>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</si>
  <si>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</si>
  <si>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</si>
  <si>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</si>
  <si>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</si>
  <si>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</si>
  <si>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</si>
  <si>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</si>
  <si>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</si>
  <si>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</si>
  <si>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</si>
  <si>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</si>
  <si>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</si>
  <si>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</si>
  <si>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</si>
  <si>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</si>
  <si>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</si>
  <si>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</si>
  <si>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</si>
  <si>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</si>
  <si>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</si>
  <si>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</si>
  <si>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</si>
  <si>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</si>
  <si>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</si>
  <si>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</si>
  <si>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</si>
  <si>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</si>
  <si>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</si>
  <si>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</si>
  <si>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</si>
  <si>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</si>
  <si>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</si>
  <si>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</si>
  <si>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</si>
  <si>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</si>
  <si>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</si>
  <si>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</si>
  <si>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</si>
  <si>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</si>
  <si>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</si>
  <si>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</si>
  <si>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</si>
  <si>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</si>
  <si>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</si>
  <si>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</si>
  <si>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</si>
  <si>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</si>
  <si>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</si>
  <si>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</si>
  <si>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</si>
  <si>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</si>
  <si>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</si>
  <si>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</si>
  <si>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</si>
  <si>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</si>
  <si>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</si>
  <si>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</si>
  <si>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</si>
  <si>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</si>
  <si>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</si>
  <si>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</si>
  <si>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</si>
  <si>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</si>
  <si>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</si>
  <si>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</si>
  <si>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</si>
  <si>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</si>
  <si>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</si>
  <si>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</si>
  <si>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</si>
  <si>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</si>
  <si>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</si>
  <si>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</si>
  <si>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</si>
  <si>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</si>
  <si>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</si>
  <si>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</si>
  <si>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</si>
  <si>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</si>
  <si>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</si>
  <si>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</si>
  <si>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</si>
  <si>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</si>
  <si>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</si>
  <si>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</si>
  <si>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</si>
  <si>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</si>
  <si>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</si>
  <si>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</si>
  <si>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</si>
  <si>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</si>
  <si>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</si>
  <si>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</si>
  <si>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</si>
  <si>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</si>
  <si>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</si>
  <si>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</si>
  <si>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</si>
  <si>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</si>
  <si>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</si>
  <si>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</si>
  <si>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</si>
  <si>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</si>
  <si>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</si>
  <si>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</si>
  <si>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</si>
  <si>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</si>
  <si>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</si>
  <si>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</si>
  <si>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</si>
  <si>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</si>
  <si>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</si>
  <si>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</si>
  <si>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</si>
  <si>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</si>
  <si>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</si>
  <si>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</si>
  <si>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</si>
  <si>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</si>
  <si>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</si>
  <si>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</si>
  <si>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</si>
  <si>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</si>
  <si>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</si>
  <si>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</si>
  <si>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</si>
  <si>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</si>
  <si>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</si>
  <si>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</si>
  <si>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</si>
  <si>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</si>
  <si>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</si>
  <si>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</si>
  <si>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</si>
  <si>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</si>
  <si>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</si>
  <si>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</si>
  <si>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</si>
  <si>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</si>
  <si>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</si>
  <si>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</si>
  <si>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</si>
  <si>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</si>
  <si>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</si>
  <si>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</si>
  <si>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</si>
  <si>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</si>
  <si>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</si>
  <si>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</si>
  <si>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</si>
  <si>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</si>
  <si>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</si>
  <si>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</si>
  <si>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</si>
  <si>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</si>
  <si>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</si>
  <si>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</si>
  <si>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</si>
  <si>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</si>
  <si>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</si>
  <si>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</si>
  <si>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</si>
  <si>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</si>
  <si>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</si>
  <si>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</si>
  <si>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</si>
  <si>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</si>
  <si>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</si>
  <si>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</si>
  <si>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</si>
  <si>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</si>
  <si>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</si>
  <si>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</si>
  <si>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</si>
  <si>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</si>
  <si>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</si>
  <si>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</si>
  <si>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</si>
  <si>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</si>
  <si>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</si>
  <si>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</si>
  <si>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</si>
  <si>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</si>
  <si>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</si>
  <si>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</si>
  <si>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</si>
  <si>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</si>
  <si>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</si>
  <si>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</si>
  <si>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</si>
  <si>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</si>
  <si>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</si>
  <si>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</si>
  <si>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</si>
  <si>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</si>
  <si>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</si>
  <si>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</si>
  <si>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</si>
  <si>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</si>
  <si>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</si>
  <si>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</si>
  <si>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</si>
  <si>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</si>
  <si>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</si>
  <si>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</si>
  <si>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</si>
  <si>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</si>
  <si>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</si>
  <si>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</si>
  <si>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</si>
  <si>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</si>
  <si>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</si>
  <si>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</si>
  <si>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</si>
  <si>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</si>
  <si>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</si>
  <si>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</si>
  <si>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</si>
  <si>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</si>
  <si>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</si>
  <si>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</si>
  <si>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</si>
  <si>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</si>
  <si>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</si>
  <si>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</si>
  <si>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</si>
  <si>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</si>
  <si>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</si>
  <si>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</si>
  <si>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</si>
  <si>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</si>
  <si>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</si>
  <si>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</si>
  <si>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</si>
  <si>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</si>
  <si>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</si>
  <si>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</si>
  <si>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</si>
  <si>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</si>
  <si>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</si>
  <si>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</si>
  <si>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</si>
  <si>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</si>
  <si>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</si>
  <si>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</si>
  <si>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</si>
  <si>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</si>
  <si>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</si>
  <si>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</si>
  <si>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</si>
  <si>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</si>
  <si>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</si>
  <si>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</si>
  <si>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</si>
  <si>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</si>
  <si>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</si>
  <si>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</si>
  <si>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</si>
  <si>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</si>
  <si>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</si>
  <si>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</si>
  <si>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</si>
  <si>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</si>
  <si>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</si>
  <si>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</si>
  <si>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</si>
  <si>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</si>
  <si>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</si>
  <si>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</si>
  <si>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</si>
  <si>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</si>
  <si>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</si>
  <si>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</si>
  <si>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</si>
  <si>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</si>
  <si>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</si>
  <si>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</si>
  <si>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</si>
  <si>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</si>
  <si>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</si>
  <si>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</si>
  <si>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</si>
  <si>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</si>
  <si>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</si>
  <si>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</si>
  <si>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</si>
  <si>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</si>
  <si>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</si>
  <si>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</si>
  <si>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</si>
  <si>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</si>
  <si>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</si>
  <si>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</si>
  <si>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</si>
  <si>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</si>
  <si>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</si>
  <si>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</si>
  <si>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</si>
  <si>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</si>
  <si>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</si>
  <si>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</si>
  <si>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</si>
  <si>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</si>
  <si>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</si>
  <si>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</si>
  <si>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</si>
  <si>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</si>
  <si>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</si>
  <si>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</si>
  <si>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</si>
  <si>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</si>
  <si>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</si>
  <si>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</si>
  <si>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</si>
  <si>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</si>
  <si>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</si>
  <si>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</si>
  <si>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</si>
  <si>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</si>
  <si>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</si>
  <si>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</si>
  <si>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</si>
  <si>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</si>
  <si>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</si>
  <si>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</si>
  <si>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</si>
  <si>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</si>
  <si>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</si>
  <si>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</si>
  <si>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</si>
  <si>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</si>
  <si>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</si>
  <si>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</si>
  <si>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</si>
  <si>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</si>
  <si>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</si>
  <si>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</si>
  <si>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</si>
  <si>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</si>
  <si>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</si>
  <si>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</si>
  <si>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</si>
  <si>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</si>
  <si>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</si>
  <si>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</si>
  <si>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</si>
  <si>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</si>
  <si>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</si>
  <si>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</si>
  <si>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</si>
  <si>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</si>
  <si>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</si>
  <si>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</si>
  <si>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</si>
  <si>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</si>
  <si>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</si>
  <si>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</si>
  <si>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</si>
  <si>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</si>
  <si>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</si>
  <si>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</si>
  <si>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</si>
  <si>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</si>
  <si>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</si>
  <si>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</si>
  <si>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</si>
  <si>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</si>
  <si>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</si>
  <si>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</si>
  <si>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</si>
  <si>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</si>
  <si>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</si>
  <si>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</si>
  <si>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</si>
  <si>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</si>
  <si>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</si>
  <si>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</si>
  <si>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</si>
  <si>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</si>
  <si>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</si>
  <si>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</si>
  <si>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</si>
  <si>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</si>
  <si>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</si>
  <si>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</si>
  <si>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</si>
  <si>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</si>
  <si>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</si>
  <si>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</si>
  <si>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</si>
  <si>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</si>
  <si>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</si>
  <si>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</si>
  <si>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</si>
  <si>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</si>
  <si>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</si>
  <si>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</si>
  <si>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</si>
  <si>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</si>
  <si>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</si>
  <si>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</si>
  <si>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</si>
  <si>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</si>
  <si>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</si>
  <si>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</si>
  <si>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</si>
  <si>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</si>
  <si>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</si>
  <si>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</si>
  <si>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</si>
  <si>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</si>
  <si>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</si>
  <si>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</si>
  <si>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</si>
  <si>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</si>
  <si>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</si>
  <si>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</si>
  <si>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</si>
  <si>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</si>
  <si>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</si>
  <si>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</si>
  <si>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</si>
  <si>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</si>
  <si>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</si>
  <si>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</si>
  <si>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</si>
  <si>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</si>
  <si>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</si>
  <si>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</si>
  <si>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</si>
  <si>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</si>
  <si>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</si>
  <si>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</si>
  <si>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</si>
  <si>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</si>
  <si>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</si>
  <si>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</si>
  <si>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</si>
  <si>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</si>
  <si>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</si>
  <si>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</si>
  <si>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</si>
  <si>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</si>
  <si>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</si>
  <si>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</si>
  <si>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</si>
  <si>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</si>
  <si>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</si>
  <si>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</si>
  <si>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</si>
  <si>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</si>
  <si>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</si>
  <si>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</si>
  <si>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</si>
  <si>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</si>
  <si>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</si>
  <si>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</si>
  <si>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</si>
  <si>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</si>
  <si>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</si>
  <si>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</si>
  <si>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</si>
  <si>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</si>
  <si>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</si>
  <si>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</si>
  <si>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</si>
  <si>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</si>
  <si>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</si>
  <si>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</si>
  <si>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</si>
  <si>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</si>
  <si>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</si>
  <si>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</si>
  <si>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</si>
  <si>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</si>
  <si>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</si>
  <si>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</si>
  <si>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</si>
  <si>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</si>
  <si>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</si>
  <si>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</si>
  <si>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</si>
  <si>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</si>
  <si>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</si>
  <si>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</si>
  <si>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</si>
  <si>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</si>
  <si>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</si>
  <si>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</si>
  <si>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</si>
  <si>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</si>
  <si>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</si>
  <si>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</si>
  <si>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</si>
  <si>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</si>
  <si>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</si>
  <si>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</si>
  <si>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</si>
  <si>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</si>
  <si>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</si>
  <si>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</si>
  <si>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</si>
  <si>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</si>
  <si>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</si>
  <si>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</si>
  <si>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</si>
  <si>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</si>
  <si>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</si>
  <si>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</si>
  <si>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</si>
  <si>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</si>
  <si>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</si>
  <si>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</si>
  <si>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</si>
  <si>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</si>
  <si>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</si>
  <si>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</si>
  <si>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</si>
  <si>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</si>
  <si>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</si>
  <si>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</si>
  <si>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</si>
  <si>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</si>
  <si>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</si>
  <si>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</si>
  <si>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</si>
  <si>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</si>
  <si>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</si>
  <si>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</si>
  <si>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</si>
  <si>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</si>
  <si>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</si>
  <si>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</si>
  <si>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</si>
  <si>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</si>
  <si>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</si>
  <si>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</si>
  <si>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</si>
  <si>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</si>
  <si>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</si>
  <si>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</si>
  <si>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</si>
  <si>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</si>
  <si>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</si>
  <si>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</si>
  <si>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</si>
  <si>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</si>
  <si>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</si>
  <si>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</si>
  <si>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</si>
  <si>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</si>
  <si>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</si>
  <si>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</si>
  <si>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</si>
  <si>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</si>
  <si>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</si>
  <si>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</si>
  <si>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</si>
  <si>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</si>
  <si>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</si>
  <si>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</si>
  <si>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</si>
  <si>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</si>
  <si>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</si>
  <si>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</si>
  <si>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</si>
  <si>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</si>
  <si>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</si>
  <si>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</si>
  <si>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</si>
  <si>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</si>
  <si>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</si>
  <si>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</si>
  <si>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</si>
  <si>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</si>
  <si>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</si>
  <si>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</si>
  <si>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</si>
  <si>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</si>
  <si>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</si>
  <si>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</si>
  <si>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</si>
  <si>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</si>
  <si>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</si>
  <si>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</si>
  <si>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</si>
  <si>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</si>
  <si>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</si>
  <si>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</si>
  <si>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</si>
  <si>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</si>
  <si>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</si>
  <si>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</si>
  <si>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</si>
  <si>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</si>
  <si>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</si>
  <si>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</si>
  <si>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</si>
  <si>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</si>
  <si>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</si>
  <si>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</si>
  <si>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</si>
  <si>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</si>
  <si>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</si>
  <si>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</si>
  <si>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</si>
  <si>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</si>
  <si>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</si>
  <si>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</si>
  <si>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</si>
  <si>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</si>
  <si>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</si>
  <si>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</si>
  <si>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</si>
  <si>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</si>
  <si>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</si>
  <si>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</si>
  <si>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</si>
  <si>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</si>
  <si>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</si>
  <si>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</si>
  <si>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</si>
  <si>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</si>
  <si>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</si>
  <si>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</si>
  <si>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</si>
  <si>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</si>
  <si>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</si>
  <si>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</si>
  <si>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</si>
  <si>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</si>
  <si>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</si>
  <si>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</si>
  <si>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</si>
  <si>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</si>
  <si>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</si>
  <si>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</si>
  <si>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</si>
  <si>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</si>
  <si>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</si>
  <si>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</si>
  <si>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</si>
  <si>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</si>
  <si>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</si>
  <si>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</si>
  <si>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</si>
  <si>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</si>
  <si>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</si>
  <si>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</si>
  <si>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</si>
  <si>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</si>
  <si>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</si>
  <si>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</si>
  <si>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</si>
  <si>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</si>
  <si>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</si>
  <si>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</si>
  <si>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</si>
  <si>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</si>
  <si>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</si>
  <si>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</si>
  <si>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</si>
  <si>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</si>
  <si>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</si>
  <si>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</si>
  <si>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</si>
  <si>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</si>
  <si>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</si>
  <si>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</si>
  <si>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</si>
  <si>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</si>
  <si>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</si>
  <si>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</si>
  <si>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</si>
  <si>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</si>
  <si>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</si>
  <si>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</si>
  <si>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</si>
  <si>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</si>
  <si>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</si>
  <si>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</si>
  <si>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</si>
  <si>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</si>
  <si>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</si>
  <si>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</si>
  <si>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</si>
  <si>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</si>
  <si>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</si>
  <si>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</si>
  <si>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</si>
  <si>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</si>
  <si>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</si>
  <si>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</si>
  <si>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</si>
  <si>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</si>
  <si>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</si>
  <si>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</si>
  <si>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</si>
  <si>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</si>
  <si>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</si>
  <si>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</si>
  <si>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</si>
  <si>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</si>
  <si>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</si>
  <si>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</si>
  <si>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</si>
  <si>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</si>
  <si>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</si>
  <si>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</si>
  <si>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</si>
  <si>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</si>
  <si>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</si>
  <si>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</si>
  <si>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</si>
  <si>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</si>
  <si>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</si>
  <si>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</si>
  <si>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</si>
  <si>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</si>
  <si>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</si>
  <si>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</si>
  <si>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</si>
  <si>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</si>
  <si>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</si>
  <si>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</si>
  <si>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</si>
  <si>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</si>
  <si>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</si>
  <si>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</si>
  <si>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</si>
  <si>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</si>
  <si>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</si>
  <si>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</si>
  <si>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</si>
  <si>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</si>
  <si>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</si>
  <si>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</si>
  <si>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</si>
  <si>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</si>
  <si>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</si>
  <si>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</si>
  <si>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</si>
  <si>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</si>
  <si>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</si>
  <si>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</si>
  <si>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</si>
  <si>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</si>
  <si>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</si>
  <si>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</si>
  <si>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</si>
  <si>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</si>
  <si>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</si>
  <si>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</si>
  <si>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</si>
  <si>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</si>
  <si>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</si>
  <si>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</si>
  <si>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</si>
  <si>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</si>
  <si>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</si>
  <si>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</si>
  <si>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</si>
  <si>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</si>
  <si>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</si>
  <si>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</si>
  <si>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</si>
  <si>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</si>
  <si>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</si>
  <si>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</si>
  <si>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</si>
  <si>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</si>
  <si>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</si>
  <si>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</si>
  <si>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</si>
  <si>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</si>
  <si>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</si>
  <si>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</si>
  <si>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</si>
  <si>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</si>
  <si>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</si>
  <si>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</si>
  <si>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</si>
  <si>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</si>
  <si>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</si>
  <si>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</si>
  <si>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</si>
  <si>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</si>
  <si>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</si>
  <si>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</si>
  <si>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</si>
  <si>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</si>
  <si>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</si>
  <si>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</si>
  <si>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</si>
  <si>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</si>
  <si>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</si>
  <si>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</si>
  <si>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</si>
  <si>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</si>
  <si>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</si>
  <si>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</si>
  <si>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</si>
  <si>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</si>
  <si>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</si>
  <si>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</si>
  <si>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</si>
  <si>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</si>
  <si>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</si>
  <si>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</si>
  <si>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</si>
  <si>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</si>
  <si>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</si>
  <si>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</si>
  <si>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</si>
  <si>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</si>
  <si>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</si>
  <si>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</si>
  <si>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</si>
  <si>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</si>
  <si>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</si>
  <si>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</si>
  <si>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</si>
  <si>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</si>
  <si>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</si>
  <si>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</si>
  <si>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</si>
  <si>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</si>
  <si>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</si>
  <si>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</si>
  <si>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</si>
  <si>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</si>
  <si>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</si>
  <si>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</si>
  <si>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</si>
  <si>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</si>
  <si>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</si>
  <si>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</si>
  <si>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</si>
  <si>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</si>
  <si>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</si>
  <si>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</si>
  <si>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</si>
  <si>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</si>
  <si>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</si>
  <si>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</si>
  <si>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</si>
  <si>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</si>
  <si>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</si>
  <si>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</si>
  <si>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</si>
  <si>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</si>
  <si>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</si>
  <si>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</si>
  <si>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</si>
  <si>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</si>
  <si>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</si>
  <si>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</si>
  <si>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</si>
  <si>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</si>
  <si>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</si>
  <si>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</si>
  <si>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</si>
  <si>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</si>
  <si>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</si>
  <si>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</si>
  <si>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</si>
  <si>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</si>
  <si>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</si>
  <si>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</si>
  <si>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</si>
  <si>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</si>
  <si>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</si>
  <si>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</si>
  <si>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</si>
  <si>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</si>
  <si>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</si>
  <si>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</si>
  <si>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</si>
  <si>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</si>
  <si>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</si>
  <si>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</si>
  <si>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</si>
  <si>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</si>
  <si>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</si>
  <si>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</si>
  <si>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</si>
  <si>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</si>
  <si>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</si>
  <si>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</si>
  <si>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</si>
  <si>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</si>
  <si>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</si>
  <si>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</si>
  <si>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</si>
  <si>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</si>
  <si>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</si>
  <si>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</si>
  <si>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</si>
  <si>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</si>
  <si>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</si>
  <si>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</si>
  <si>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</si>
  <si>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</si>
  <si>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</si>
  <si>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</si>
  <si>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</si>
  <si>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</si>
  <si>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</si>
  <si>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</si>
  <si>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</si>
  <si>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</si>
  <si>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</si>
  <si>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</si>
  <si>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</si>
  <si>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</si>
  <si>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</si>
  <si>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</si>
  <si>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</si>
  <si>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</si>
  <si>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</si>
  <si>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</si>
  <si>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</si>
  <si>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</si>
  <si>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</si>
  <si>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</si>
  <si>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</si>
  <si>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</si>
  <si>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</si>
  <si>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</si>
  <si>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</si>
  <si>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</si>
  <si>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</si>
  <si>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</si>
  <si>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</si>
  <si>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</si>
  <si>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</si>
  <si>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</si>
  <si>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</si>
  <si>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</si>
  <si>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</si>
  <si>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</si>
  <si>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</si>
  <si>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</si>
  <si>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</si>
  <si>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</si>
  <si>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</si>
  <si>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</si>
  <si>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</si>
  <si>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</si>
  <si>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</si>
  <si>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</si>
  <si>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</si>
  <si>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</si>
  <si>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</si>
  <si>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</si>
  <si>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</si>
  <si>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</si>
  <si>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</si>
  <si>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</si>
  <si>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</si>
  <si>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</si>
  <si>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</si>
  <si>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</si>
  <si>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</si>
  <si>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</si>
  <si>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</si>
  <si>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</si>
  <si>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</si>
  <si>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</si>
  <si>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</si>
  <si>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</si>
  <si>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</si>
  <si>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</si>
  <si>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</si>
  <si>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</si>
  <si>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</si>
  <si>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</si>
  <si>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</si>
  <si>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</si>
  <si>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</si>
  <si>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</si>
  <si>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</si>
  <si>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</si>
  <si>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</si>
  <si>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</si>
  <si>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</si>
  <si>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</si>
  <si>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</si>
  <si>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</si>
  <si>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</si>
  <si>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</si>
  <si>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</si>
  <si>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</si>
  <si>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</si>
  <si>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</si>
  <si>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</si>
  <si>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</si>
  <si>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</si>
  <si>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</si>
  <si>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</si>
  <si>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</si>
  <si>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</si>
  <si>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</si>
  <si>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</si>
  <si>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</si>
  <si>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</si>
  <si>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</si>
  <si>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</si>
  <si>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</si>
  <si>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</si>
  <si>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</si>
  <si>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</si>
  <si>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</si>
  <si>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</si>
  <si>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</si>
  <si>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</si>
  <si>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</si>
  <si>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</si>
  <si>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</si>
  <si>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</si>
  <si>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</si>
  <si>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</si>
  <si>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</si>
  <si>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</si>
  <si>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</si>
  <si>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</si>
  <si>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</si>
  <si>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</si>
  <si>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</si>
  <si>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</si>
  <si>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</si>
  <si>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</si>
  <si>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</si>
  <si>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</si>
  <si>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</si>
  <si>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</si>
  <si>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</si>
  <si>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</si>
  <si>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</si>
  <si>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</si>
  <si>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</si>
  <si>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</si>
  <si>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</si>
  <si>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</si>
  <si>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</si>
  <si>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</si>
  <si>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</si>
  <si>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</si>
  <si>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</si>
  <si>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</si>
  <si>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</si>
  <si>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</si>
  <si>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</si>
  <si>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</si>
  <si>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</si>
  <si>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</si>
  <si>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</si>
  <si>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</si>
  <si>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</si>
  <si>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</si>
  <si>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</si>
  <si>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</si>
  <si>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</si>
  <si>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</si>
  <si>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</si>
  <si>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</si>
  <si>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</si>
  <si>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</si>
  <si>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</si>
  <si>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</si>
  <si>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</si>
  <si>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</si>
  <si>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</si>
  <si>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</si>
  <si>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</si>
  <si>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</si>
  <si>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</si>
  <si>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</si>
  <si>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</si>
  <si>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</si>
  <si>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</si>
  <si>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</si>
  <si>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</si>
  <si>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</si>
  <si>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</si>
  <si>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</si>
  <si>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</si>
  <si>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</si>
  <si>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</si>
  <si>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</si>
  <si>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</si>
  <si>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</si>
  <si>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</si>
  <si>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</si>
  <si>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</si>
  <si>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</si>
  <si>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</si>
  <si>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</si>
  <si>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</si>
  <si>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</si>
  <si>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</si>
  <si>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</si>
  <si>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</si>
  <si>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</si>
  <si>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</si>
  <si>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</si>
  <si>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</si>
  <si>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</si>
  <si>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</si>
  <si>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</si>
  <si>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</si>
  <si>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</si>
  <si>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</si>
  <si>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</si>
  <si>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</si>
  <si>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</si>
  <si>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</si>
  <si>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</si>
  <si>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</si>
  <si>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</si>
  <si>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</si>
  <si>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</si>
  <si>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</si>
  <si>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</si>
  <si>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</si>
  <si>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</si>
  <si>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</si>
  <si>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</si>
  <si>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</si>
  <si>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</si>
  <si>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</si>
  <si>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</si>
  <si>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</si>
  <si>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</si>
  <si>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</si>
  <si>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</si>
  <si>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</si>
  <si>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</si>
  <si>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</si>
  <si>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</si>
  <si>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</si>
  <si>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</si>
  <si>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</si>
  <si>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</si>
  <si>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</si>
  <si>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</si>
  <si>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</si>
  <si>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</si>
  <si>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</si>
  <si>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</si>
  <si>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</si>
  <si>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</si>
  <si>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</si>
  <si>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</si>
  <si>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</si>
  <si>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</si>
  <si>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</si>
  <si>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</si>
  <si>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</si>
  <si>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</si>
  <si>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</si>
  <si>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</si>
  <si>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</si>
  <si>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</si>
  <si>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</si>
  <si>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</si>
  <si>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</si>
  <si>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</si>
  <si>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</si>
  <si>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</si>
  <si>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</si>
  <si>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</si>
  <si>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</si>
  <si>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</si>
  <si>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</si>
  <si>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</si>
  <si>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</si>
  <si>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</si>
  <si>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</si>
  <si>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</si>
  <si>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</si>
  <si>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</si>
  <si>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</si>
  <si>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</si>
  <si>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</si>
  <si>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</si>
  <si>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</si>
  <si>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</si>
  <si>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</si>
  <si>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</si>
  <si>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</si>
  <si>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</si>
  <si>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</si>
  <si>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</si>
  <si>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</si>
  <si>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</si>
  <si>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</si>
  <si>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</si>
  <si>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</si>
  <si>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</si>
  <si>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</si>
  <si>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</si>
  <si>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</si>
  <si>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</si>
  <si>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</si>
  <si>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</si>
  <si>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</si>
  <si>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</si>
  <si>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</si>
  <si>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</si>
  <si>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</si>
  <si>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</si>
  <si>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</si>
  <si>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</si>
  <si>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</si>
  <si>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</si>
  <si>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</si>
  <si>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</si>
  <si>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</si>
  <si>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</si>
  <si>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</si>
  <si>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</si>
  <si>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</si>
  <si>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</si>
  <si>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</si>
  <si>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</si>
  <si>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</si>
  <si>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</si>
  <si>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</si>
  <si>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</si>
  <si>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</si>
  <si>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</si>
  <si>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</si>
  <si>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</si>
  <si>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</si>
  <si>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</si>
  <si>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</si>
  <si>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</si>
  <si>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</si>
  <si>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</si>
  <si>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</si>
  <si>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</si>
  <si>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</si>
  <si>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</si>
  <si>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</si>
  <si>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</si>
  <si>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</si>
  <si>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</si>
  <si>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</si>
  <si>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</si>
  <si>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</si>
  <si>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</si>
  <si>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</si>
  <si>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</si>
  <si>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</si>
  <si>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</si>
  <si>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</si>
  <si>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</si>
  <si>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</si>
  <si>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</si>
  <si>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</si>
  <si>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</si>
  <si>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</si>
  <si>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</si>
  <si>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</si>
  <si>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</si>
  <si>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</si>
  <si>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</si>
  <si>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</si>
  <si>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</si>
  <si>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</si>
  <si>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</si>
  <si>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</si>
  <si>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</si>
  <si>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</si>
  <si>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</si>
  <si>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</si>
  <si>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</si>
  <si>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</si>
  <si>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</si>
  <si>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</si>
  <si>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</si>
  <si>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</si>
  <si>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</si>
  <si>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</si>
  <si>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</si>
  <si>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</si>
  <si>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</si>
  <si>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</si>
  <si>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</si>
  <si>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</si>
  <si>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</si>
  <si>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</si>
  <si>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</si>
  <si>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</si>
  <si>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</si>
  <si>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</si>
  <si>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</si>
  <si>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</si>
  <si>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</si>
  <si>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</si>
  <si>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</si>
  <si>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</si>
  <si>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</si>
  <si>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</si>
  <si>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</si>
  <si>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</si>
  <si>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</si>
  <si>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</si>
  <si>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</si>
  <si>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</si>
  <si>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</si>
  <si>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</si>
  <si>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</si>
  <si>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</si>
  <si>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</si>
  <si>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</si>
  <si>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</si>
  <si>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</si>
  <si>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</si>
  <si>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</si>
  <si>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</si>
  <si>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</si>
  <si>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</si>
  <si>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</si>
  <si>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</si>
  <si>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</si>
  <si>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</si>
  <si>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</si>
  <si>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</si>
  <si>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</si>
  <si>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</si>
  <si>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</si>
  <si>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</si>
  <si>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</si>
  <si>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</si>
  <si>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</si>
  <si>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</si>
  <si>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</si>
  <si>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</si>
  <si>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</si>
  <si>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</si>
  <si>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</si>
  <si>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</si>
  <si>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</si>
  <si>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</si>
  <si>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</si>
  <si>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</si>
  <si>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</si>
  <si>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</si>
  <si>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</si>
  <si>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</si>
  <si>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</si>
  <si>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</si>
  <si>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</si>
  <si>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</si>
  <si>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</si>
  <si>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</si>
  <si>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</si>
  <si>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</si>
  <si>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</si>
  <si>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</si>
  <si>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</si>
  <si>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</si>
  <si>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</si>
  <si>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</si>
  <si>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</si>
  <si>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</si>
  <si>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</si>
  <si>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</si>
  <si>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</si>
  <si>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</si>
  <si>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</si>
  <si>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</si>
  <si>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</si>
  <si>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</si>
  <si>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</si>
  <si>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</si>
  <si>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</si>
  <si>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</si>
  <si>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</si>
  <si>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</si>
  <si>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</si>
  <si>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</si>
  <si>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</si>
  <si>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</si>
  <si>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</si>
  <si>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</si>
  <si>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</si>
  <si>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</si>
  <si>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</si>
  <si>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</si>
  <si>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</si>
  <si>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</si>
  <si>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</si>
  <si>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</si>
  <si>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</si>
  <si>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</si>
  <si>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</si>
  <si>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</si>
  <si>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</si>
  <si>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</si>
  <si>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</si>
  <si>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</si>
  <si>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</si>
  <si>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</si>
  <si>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</si>
  <si>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</si>
  <si>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</si>
  <si>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</si>
  <si>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</si>
  <si>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</si>
  <si>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</si>
  <si>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</si>
  <si>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</si>
  <si>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</si>
  <si>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</si>
  <si>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</si>
  <si>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</si>
  <si>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</si>
  <si>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</si>
  <si>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</si>
  <si>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</si>
  <si>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</si>
  <si>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</si>
  <si>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</si>
  <si>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</si>
  <si>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</si>
  <si>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</si>
  <si>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</si>
  <si>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</si>
  <si>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</si>
  <si>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</si>
  <si>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</si>
  <si>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</si>
  <si>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</si>
  <si>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</si>
  <si>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</si>
  <si>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</si>
  <si>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</si>
  <si>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</si>
  <si>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</si>
  <si>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</si>
  <si>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</si>
  <si>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</si>
  <si>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</si>
  <si>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</si>
  <si>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</si>
  <si>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</si>
  <si>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</si>
  <si>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</si>
  <si>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</si>
  <si>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</si>
  <si>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</si>
  <si>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</si>
  <si>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</si>
  <si>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</si>
  <si>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</si>
  <si>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</si>
  <si>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</si>
  <si>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</si>
  <si>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</si>
  <si>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</si>
  <si>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</si>
  <si>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</si>
  <si>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</si>
  <si>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</si>
  <si>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</si>
  <si>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</si>
  <si>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</si>
  <si>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</si>
  <si>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</si>
  <si>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</si>
  <si>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</si>
  <si>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</si>
  <si>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</si>
  <si>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</si>
  <si>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</si>
  <si>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</si>
  <si>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</si>
  <si>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</si>
  <si>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</si>
  <si>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</si>
  <si>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</si>
  <si>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</si>
  <si>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</si>
  <si>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</si>
  <si>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</si>
  <si>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</si>
  <si>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</si>
  <si>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</si>
  <si>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</si>
  <si>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</si>
  <si>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</si>
  <si>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</si>
  <si>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</si>
  <si>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</si>
  <si>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</si>
  <si>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</si>
  <si>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</si>
  <si>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</si>
  <si>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</si>
  <si>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</si>
  <si>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</si>
  <si>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</si>
  <si>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</si>
  <si>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</si>
  <si>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</si>
  <si>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</si>
  <si>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</si>
  <si>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</si>
  <si>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</si>
  <si>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</si>
  <si>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</si>
  <si>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</si>
  <si>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</si>
  <si>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</si>
  <si>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</si>
  <si>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</si>
  <si>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</si>
  <si>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</si>
  <si>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</si>
  <si>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</si>
  <si>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</si>
  <si>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</si>
  <si>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</si>
  <si>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</si>
  <si>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</si>
  <si>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</si>
  <si>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</si>
  <si>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</si>
  <si>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</si>
  <si>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</si>
  <si>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</si>
  <si>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</si>
  <si>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</si>
  <si>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</si>
  <si>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</si>
  <si>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</si>
  <si>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</si>
  <si>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</si>
  <si>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</si>
  <si>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</si>
  <si>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</si>
  <si>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</si>
  <si>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</si>
  <si>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</si>
  <si>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</si>
  <si>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</si>
  <si>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</si>
  <si>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</si>
  <si>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</si>
  <si>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</si>
  <si>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</si>
  <si>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</si>
  <si>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</si>
  <si>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</si>
  <si>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</si>
  <si>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</si>
  <si>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</si>
  <si>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</si>
  <si>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</si>
  <si>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</si>
  <si>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</si>
  <si>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</si>
  <si>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</si>
  <si>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</si>
  <si>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</si>
  <si>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</si>
  <si>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</si>
  <si>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</si>
  <si>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</si>
  <si>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</si>
  <si>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</si>
  <si>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</si>
  <si>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</si>
  <si>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</si>
  <si>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</si>
  <si>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</si>
  <si>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</si>
  <si>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</si>
  <si>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</si>
  <si>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</si>
  <si>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</si>
  <si>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</si>
  <si>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</si>
  <si>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</si>
  <si>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</si>
  <si>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</si>
  <si>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</si>
  <si>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</si>
  <si>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</si>
  <si>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</si>
  <si>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</si>
  <si>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</si>
  <si>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</si>
  <si>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</si>
  <si>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</si>
  <si>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</si>
  <si>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</si>
  <si>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</si>
  <si>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</si>
  <si>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</si>
  <si>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</si>
  <si>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</si>
  <si>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</si>
  <si>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</si>
  <si>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</si>
  <si>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</si>
  <si>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</si>
  <si>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</si>
  <si>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</si>
  <si>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</si>
  <si>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</si>
  <si>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</si>
  <si>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</si>
  <si>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</si>
  <si>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</si>
  <si>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</si>
  <si>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</si>
  <si>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</si>
  <si>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</si>
  <si>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</si>
  <si>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</si>
  <si>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</si>
  <si>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</si>
  <si>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</si>
  <si>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</si>
  <si>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</si>
  <si>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</si>
  <si>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</si>
  <si>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</si>
  <si>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</si>
  <si>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</si>
  <si>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</si>
  <si>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</si>
  <si>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</si>
  <si>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</si>
  <si>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</si>
  <si>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</si>
  <si>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</si>
  <si>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</si>
  <si>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</si>
  <si>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</si>
  <si>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</si>
  <si>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</si>
  <si>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</si>
  <si>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</si>
  <si>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</si>
  <si>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</si>
  <si>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</si>
  <si>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</si>
  <si>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</si>
  <si>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</si>
  <si>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</si>
  <si>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</si>
  <si>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</si>
  <si>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</si>
  <si>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</si>
  <si>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</si>
  <si>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</si>
  <si>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</si>
  <si>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</si>
  <si>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</si>
  <si>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</si>
  <si>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</si>
  <si>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</si>
  <si>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</si>
  <si>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</si>
  <si>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</si>
  <si>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</si>
  <si>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</si>
  <si>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</si>
  <si>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</si>
  <si>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</si>
  <si>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</si>
  <si>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</si>
  <si>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</si>
  <si>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</si>
  <si>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</si>
  <si>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</si>
  <si>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</si>
  <si>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</si>
  <si>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</si>
  <si>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</si>
  <si>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</si>
  <si>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</si>
  <si>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</si>
  <si>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</si>
  <si>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</si>
  <si>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</si>
  <si>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</si>
  <si>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</si>
  <si>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</si>
  <si>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</si>
  <si>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</si>
  <si>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</si>
  <si>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</si>
  <si>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</si>
  <si>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</si>
  <si>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</si>
  <si>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</si>
  <si>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</si>
  <si>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</si>
  <si>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</si>
  <si>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</si>
  <si>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</si>
  <si>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</si>
  <si>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</si>
  <si>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</si>
  <si>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</si>
  <si>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</si>
  <si>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</si>
  <si>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</si>
  <si>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</si>
  <si>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</si>
  <si>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</si>
  <si>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</si>
  <si>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</si>
  <si>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</si>
  <si>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</si>
  <si>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</si>
  <si>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</si>
  <si>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</si>
  <si>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</si>
  <si>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</si>
  <si>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</si>
  <si>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</si>
  <si>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</si>
  <si>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</si>
  <si>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</si>
  <si>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</si>
  <si>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</si>
  <si>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</si>
  <si>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</si>
  <si>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</si>
  <si>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</si>
  <si>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</si>
  <si>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</si>
  <si>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</si>
  <si>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</si>
  <si>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</si>
  <si>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</si>
  <si>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</si>
  <si>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</si>
  <si>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</si>
  <si>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</si>
  <si>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</si>
  <si>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</si>
  <si>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</si>
  <si>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</si>
  <si>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</si>
  <si>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</si>
  <si>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</si>
  <si>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</si>
  <si>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</si>
  <si>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</si>
  <si>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</si>
  <si>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</si>
  <si>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</si>
  <si>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</si>
  <si>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</si>
  <si>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</si>
  <si>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</si>
  <si>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</si>
  <si>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</si>
  <si>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</si>
  <si>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</si>
  <si>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</si>
  <si>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</si>
  <si>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</si>
  <si>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</si>
  <si>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</si>
  <si>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</si>
  <si>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</si>
  <si>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</si>
  <si>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</si>
  <si>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</si>
  <si>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</si>
  <si>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</si>
  <si>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</si>
  <si>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</si>
  <si>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</si>
  <si>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</si>
  <si>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</si>
  <si>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</si>
  <si>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</si>
  <si>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</si>
  <si>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</si>
  <si>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</si>
  <si>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</si>
  <si>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</si>
  <si>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</si>
  <si>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</si>
  <si>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</si>
  <si>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</si>
  <si>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</si>
  <si>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</si>
  <si>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</si>
  <si>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</si>
  <si>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</si>
  <si>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</si>
  <si>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</si>
  <si>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</si>
  <si>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</si>
  <si>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</si>
  <si>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</si>
  <si>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</si>
  <si>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</si>
  <si>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</si>
  <si>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</si>
  <si>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</si>
  <si>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</si>
  <si>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</si>
  <si>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</si>
  <si>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</si>
  <si>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</si>
  <si>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</si>
  <si>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</si>
  <si>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</si>
  <si>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</si>
  <si>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</si>
  <si>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</si>
  <si>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</si>
  <si>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</si>
  <si>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</si>
  <si>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</si>
  <si>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</si>
  <si>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</si>
  <si>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</si>
  <si>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</si>
  <si>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</si>
  <si>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</si>
  <si>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</si>
  <si>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</si>
  <si>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</si>
  <si>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</si>
  <si>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</si>
  <si>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</si>
  <si>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</si>
  <si>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</si>
  <si>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</si>
  <si>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</si>
  <si>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</si>
  <si>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</si>
  <si>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</si>
  <si>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</si>
  <si>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</si>
  <si>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</si>
  <si>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</si>
  <si>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</si>
  <si>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</si>
  <si>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</si>
  <si>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</si>
  <si>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</si>
  <si>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</si>
  <si>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</si>
  <si>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</si>
  <si>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</si>
  <si>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</si>
  <si>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</si>
  <si>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</si>
  <si>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</si>
  <si>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</si>
  <si>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</si>
  <si>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</si>
  <si>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</si>
  <si>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</si>
  <si>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</si>
  <si>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</si>
  <si>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</si>
  <si>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</si>
  <si>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</si>
  <si>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</si>
  <si>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</si>
  <si>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</si>
  <si>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</si>
  <si>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</si>
  <si>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</si>
  <si>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</si>
  <si>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</si>
  <si>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</si>
  <si>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</si>
  <si>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</si>
  <si>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</si>
  <si>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</si>
  <si>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</si>
  <si>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</si>
  <si>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</si>
  <si>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</si>
  <si>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</si>
  <si>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</si>
  <si>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</si>
  <si>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</si>
  <si>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</si>
  <si>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</si>
  <si>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</si>
  <si>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</si>
  <si>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</si>
  <si>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</si>
  <si>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</si>
  <si>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</si>
  <si>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</si>
  <si>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</si>
  <si>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</si>
  <si>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</si>
  <si>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</si>
  <si>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</si>
  <si>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</si>
  <si>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</si>
  <si>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</si>
  <si>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</si>
  <si>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</si>
  <si>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</si>
  <si>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</si>
  <si>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</si>
  <si>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</si>
  <si>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</si>
  <si>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</si>
  <si>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</si>
  <si>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</si>
  <si>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</si>
  <si>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</si>
  <si>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</si>
  <si>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</si>
  <si>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</si>
  <si>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</si>
  <si>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</si>
  <si>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</si>
  <si>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</si>
  <si>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</si>
  <si>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</si>
  <si>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</si>
  <si>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</si>
  <si>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</si>
  <si>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</si>
  <si>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</si>
  <si>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</si>
  <si>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</si>
  <si>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</si>
  <si>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</si>
  <si>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</si>
  <si>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</si>
  <si>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</si>
  <si>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</si>
  <si>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</si>
  <si>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</si>
  <si>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</si>
  <si>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</si>
  <si>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</si>
  <si>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</si>
  <si>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</si>
  <si>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</si>
  <si>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</si>
  <si>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</si>
  <si>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</si>
  <si>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</si>
  <si>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</si>
  <si>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</si>
  <si>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</si>
  <si>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</si>
  <si>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</si>
  <si>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</si>
  <si>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</si>
  <si>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</si>
  <si>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</si>
  <si>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</si>
  <si>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</si>
  <si>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</si>
  <si>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</si>
  <si>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</si>
  <si>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</si>
  <si>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</si>
  <si>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</si>
  <si>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</si>
  <si>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</si>
  <si>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</si>
  <si>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</si>
  <si>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</si>
  <si>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</si>
  <si>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</si>
  <si>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</si>
  <si>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</si>
  <si>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</si>
  <si>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</si>
  <si>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</si>
  <si>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</si>
  <si>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</si>
  <si>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</si>
  <si>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</si>
  <si>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</si>
  <si>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</si>
  <si>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</si>
  <si>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</si>
  <si>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</si>
  <si>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</si>
  <si>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</si>
  <si>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</si>
  <si>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</si>
  <si>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</si>
  <si>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</si>
  <si>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</si>
  <si>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</si>
  <si>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</si>
  <si>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</si>
  <si>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</si>
  <si>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</si>
  <si>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</si>
  <si>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</si>
  <si>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</si>
  <si>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</si>
  <si>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</si>
  <si>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</si>
  <si>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</si>
  <si>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</si>
  <si>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</si>
  <si>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</si>
  <si>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</si>
  <si>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</si>
  <si>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</si>
  <si>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</si>
  <si>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</si>
  <si>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</si>
  <si>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</si>
  <si>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</si>
  <si>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</si>
  <si>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</si>
  <si>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</si>
  <si>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</si>
  <si>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</si>
  <si>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</si>
  <si>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</si>
  <si>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</si>
  <si>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</si>
  <si>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</si>
  <si>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</si>
  <si>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</si>
  <si>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</si>
  <si>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</si>
  <si>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</si>
  <si>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</si>
  <si>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</si>
  <si>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</si>
  <si>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</si>
  <si>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</si>
  <si>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</si>
  <si>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</si>
  <si>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</si>
  <si>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</si>
  <si>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</si>
  <si>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</si>
  <si>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</si>
  <si>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</si>
  <si>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</si>
  <si>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</si>
  <si>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</si>
  <si>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</si>
  <si>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</si>
  <si>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</si>
  <si>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</si>
  <si>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</si>
  <si>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</si>
  <si>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</si>
  <si>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</si>
  <si>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</si>
  <si>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</si>
  <si>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</si>
  <si>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</si>
  <si>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</si>
  <si>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</si>
  <si>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</si>
  <si>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</si>
  <si>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</si>
  <si>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</si>
  <si>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</si>
  <si>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</si>
  <si>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</si>
  <si>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</si>
  <si>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</si>
  <si>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</si>
  <si>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</si>
  <si>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</si>
  <si>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</si>
  <si>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</si>
  <si>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</si>
  <si>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</si>
  <si>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</si>
  <si>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</si>
  <si>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</si>
  <si>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</si>
  <si>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</si>
  <si>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</si>
  <si>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</si>
  <si>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</si>
  <si>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</si>
  <si>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</si>
  <si>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</si>
  <si>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</si>
  <si>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</si>
  <si>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</si>
  <si>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</si>
  <si>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</si>
  <si>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</si>
  <si>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</si>
  <si>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</si>
  <si>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</si>
  <si>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</si>
  <si>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</si>
  <si>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</si>
  <si>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</si>
  <si>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</si>
  <si>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</si>
  <si>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</si>
  <si>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</si>
  <si>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</si>
  <si>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</si>
  <si>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</si>
  <si>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</si>
  <si>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</si>
  <si>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</si>
  <si>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</si>
  <si>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</si>
  <si>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</si>
  <si>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</si>
  <si>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</si>
  <si>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</si>
  <si>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</si>
  <si>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</si>
  <si>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</si>
  <si>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</si>
  <si>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</si>
  <si>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</si>
  <si>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</si>
  <si>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</si>
  <si>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</si>
  <si>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</si>
  <si>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</si>
  <si>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</si>
  <si>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</si>
  <si>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</si>
  <si>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</si>
  <si>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</si>
  <si>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</si>
  <si>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</si>
  <si>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</si>
  <si>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</si>
  <si>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</si>
  <si>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</si>
  <si>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</si>
  <si>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</si>
  <si>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</si>
  <si>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</si>
  <si>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</si>
  <si>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</si>
  <si>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</si>
  <si>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</si>
  <si>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</si>
  <si>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</si>
  <si>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</si>
  <si>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</si>
  <si>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</si>
  <si>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</si>
  <si>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</si>
  <si>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</si>
  <si>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</si>
  <si>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</si>
  <si>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</si>
  <si>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</si>
  <si>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</si>
  <si>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</si>
  <si>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</si>
  <si>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</si>
  <si>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</si>
  <si>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</si>
  <si>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</si>
  <si>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</si>
  <si>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</si>
  <si>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</si>
  <si>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</si>
  <si>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</si>
  <si>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</si>
  <si>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</si>
  <si>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</si>
  <si>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</si>
  <si>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</si>
  <si>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</si>
  <si>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</si>
  <si>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</si>
  <si>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</si>
  <si>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</si>
  <si>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</si>
  <si>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</si>
  <si>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</si>
  <si>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</si>
  <si>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</si>
  <si>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</si>
  <si>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</si>
  <si>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</si>
  <si>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</si>
  <si>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</si>
  <si>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</si>
  <si>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</si>
  <si>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</si>
  <si>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</si>
  <si>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</si>
  <si>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</si>
  <si>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</si>
  <si>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</si>
  <si>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</si>
  <si>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</si>
  <si>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</si>
  <si>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</si>
  <si>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</si>
  <si>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</si>
  <si>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</si>
  <si>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</si>
  <si>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</si>
  <si>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</si>
  <si>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</si>
  <si>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</si>
  <si>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</si>
  <si>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</si>
  <si>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</si>
  <si>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</si>
  <si>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</si>
  <si>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</si>
  <si>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</si>
  <si>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</si>
  <si>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</si>
  <si>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</si>
  <si>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</si>
  <si>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</si>
  <si>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</si>
  <si>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</si>
  <si>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</si>
  <si>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</si>
  <si>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</si>
  <si>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</si>
  <si>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</si>
  <si>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</si>
  <si>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</si>
  <si>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</si>
  <si>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</si>
  <si>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</si>
  <si>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</si>
  <si>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</si>
  <si>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</si>
  <si>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</si>
  <si>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</si>
  <si>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</si>
  <si>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</si>
  <si>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</si>
  <si>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</si>
  <si>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</si>
  <si>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</si>
  <si>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</si>
  <si>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</si>
  <si>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</si>
  <si>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</si>
  <si>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</si>
  <si>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</si>
  <si>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</si>
  <si>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</si>
  <si>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</si>
  <si>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</si>
  <si>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</si>
  <si>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</si>
  <si>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</si>
  <si>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</si>
  <si>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</si>
  <si>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</si>
  <si>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</si>
  <si>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</si>
  <si>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</si>
  <si>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</si>
  <si>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</si>
  <si>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</si>
  <si>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</si>
  <si>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</si>
  <si>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</si>
  <si>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</si>
  <si>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</si>
  <si>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</si>
  <si>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</si>
  <si>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</si>
  <si>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</si>
  <si>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</si>
  <si>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</si>
  <si>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</si>
  <si>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</si>
  <si>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</si>
  <si>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</si>
  <si>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</si>
  <si>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</si>
  <si>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</si>
  <si>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</si>
  <si>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</si>
  <si>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</si>
  <si>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</si>
  <si>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</si>
  <si>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</si>
  <si>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</si>
  <si>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</si>
  <si>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</si>
  <si>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</si>
  <si>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</si>
  <si>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</si>
  <si>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</si>
  <si>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</si>
  <si>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</si>
  <si>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</si>
  <si>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</si>
  <si>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</si>
  <si>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</si>
  <si>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</si>
  <si>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</si>
  <si>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</si>
  <si>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</si>
  <si>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</si>
  <si>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</si>
  <si>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</si>
  <si>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</si>
  <si>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</si>
  <si>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</si>
  <si>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</si>
  <si>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</si>
  <si>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</si>
  <si>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</si>
  <si>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</si>
  <si>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</si>
  <si>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</si>
  <si>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</si>
  <si>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</si>
  <si>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</si>
  <si>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</si>
  <si>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</si>
  <si>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</si>
  <si>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</si>
  <si>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</si>
  <si>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</si>
  <si>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</si>
  <si>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</si>
  <si>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</si>
  <si>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</si>
  <si>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</si>
  <si>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</si>
  <si>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</si>
  <si>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</si>
  <si>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</si>
  <si>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</si>
  <si>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</si>
  <si>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</si>
  <si>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</si>
  <si>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</si>
  <si>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</si>
  <si>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</si>
  <si>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</si>
  <si>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</si>
  <si>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</si>
  <si>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</si>
  <si>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</si>
  <si>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</si>
  <si>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</si>
  <si>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</si>
  <si>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</si>
  <si>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</si>
  <si>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</si>
  <si>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</si>
  <si>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</si>
  <si>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</si>
  <si>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</si>
  <si>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</si>
  <si>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</si>
  <si>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</si>
  <si>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</si>
  <si>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</si>
  <si>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</si>
  <si>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</si>
  <si>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</si>
  <si>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</si>
  <si>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</si>
  <si>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</si>
  <si>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</si>
  <si>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</si>
  <si>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</si>
  <si>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</si>
  <si>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</si>
  <si>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</si>
  <si>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</si>
  <si>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</si>
  <si>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</si>
  <si>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</si>
  <si>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</si>
  <si>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</si>
  <si>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</si>
  <si>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</si>
  <si>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</si>
  <si>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</si>
  <si>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</si>
  <si>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</si>
  <si>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</si>
  <si>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</si>
  <si>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</si>
  <si>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</si>
  <si>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</si>
  <si>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</si>
  <si>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</si>
  <si>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</si>
  <si>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</si>
  <si>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</si>
  <si>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</si>
  <si>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</si>
  <si>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</si>
  <si>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</si>
  <si>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</si>
  <si>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</si>
  <si>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</si>
  <si>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</si>
  <si>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</si>
  <si>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</si>
  <si>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</si>
  <si>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</si>
  <si>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</si>
  <si>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</si>
  <si>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</si>
  <si>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</si>
  <si>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</si>
  <si>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</si>
  <si>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</si>
  <si>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</si>
  <si>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</si>
  <si>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</si>
  <si>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</si>
  <si>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</si>
  <si>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</si>
  <si>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</si>
  <si>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</si>
  <si>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</si>
  <si>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</si>
  <si>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</si>
  <si>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</si>
  <si>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</si>
  <si>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</si>
  <si>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</si>
  <si>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</si>
  <si>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</si>
  <si>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</si>
  <si>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</si>
  <si>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</si>
  <si>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</si>
  <si>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</si>
  <si>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</si>
  <si>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</si>
  <si>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</si>
  <si>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</si>
  <si>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</si>
  <si>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</si>
  <si>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</si>
  <si>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</si>
  <si>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</si>
  <si>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</si>
  <si>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</si>
  <si>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</si>
  <si>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</si>
  <si>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</si>
  <si>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</si>
  <si>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</si>
  <si>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</si>
  <si>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</si>
  <si>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</si>
  <si>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</si>
  <si>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</si>
  <si>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</si>
  <si>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</si>
  <si>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</si>
  <si>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</si>
  <si>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</si>
  <si>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</si>
  <si>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</si>
  <si>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</si>
  <si>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</si>
  <si>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</si>
  <si>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</si>
  <si>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</si>
  <si>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</si>
  <si>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</si>
  <si>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</si>
  <si>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</si>
  <si>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</si>
  <si>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</si>
  <si>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</si>
  <si>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</si>
  <si>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</si>
  <si>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</si>
  <si>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</si>
  <si>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</si>
  <si>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</si>
  <si>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</si>
  <si>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</si>
  <si>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</si>
  <si>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</si>
  <si>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</si>
  <si>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</si>
  <si>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</si>
  <si>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</si>
  <si>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</si>
  <si>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</si>
  <si>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</si>
  <si>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</si>
  <si>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</si>
  <si>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</si>
  <si>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</si>
  <si>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</si>
  <si>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</si>
  <si>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</si>
  <si>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</si>
  <si>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</si>
  <si>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</si>
  <si>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</si>
  <si>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</si>
  <si>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</si>
  <si>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</si>
  <si>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</si>
  <si>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</si>
  <si>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</si>
  <si>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</si>
  <si>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</si>
  <si>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</si>
  <si>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</si>
  <si>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</si>
  <si>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</si>
  <si>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</si>
  <si>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</si>
  <si>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</si>
  <si>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</si>
  <si>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</si>
  <si>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</si>
  <si>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</si>
  <si>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</si>
  <si>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</si>
  <si>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</si>
  <si>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</si>
  <si>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</si>
  <si>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</si>
  <si>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</si>
  <si>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</si>
  <si>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</si>
  <si>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</si>
  <si>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</si>
  <si>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</si>
  <si>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</si>
  <si>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</si>
  <si>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</si>
  <si>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</si>
  <si>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</si>
  <si>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</si>
  <si>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</si>
  <si>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</si>
  <si>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</si>
  <si>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</si>
  <si>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</si>
  <si>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</si>
  <si>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</si>
  <si>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</si>
  <si>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</si>
  <si>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</si>
  <si>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</si>
  <si>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</si>
  <si>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</si>
  <si>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</si>
  <si>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</si>
  <si>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</si>
  <si>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</si>
  <si>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</si>
  <si>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</si>
  <si>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</si>
  <si>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</si>
  <si>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</si>
  <si>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</si>
  <si>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</si>
  <si>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</si>
  <si>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</si>
  <si>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</si>
  <si>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</si>
  <si>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</si>
  <si>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</si>
  <si>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</si>
  <si>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</si>
  <si>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</si>
  <si>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</si>
  <si>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</si>
  <si>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</si>
  <si>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</si>
  <si>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</si>
  <si>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</si>
  <si>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</si>
  <si>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</si>
  <si>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</si>
  <si>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</si>
  <si>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</si>
  <si>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</si>
  <si>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</si>
  <si>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</si>
  <si>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</si>
  <si>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</si>
  <si>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</si>
  <si>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</si>
  <si>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</si>
  <si>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</si>
  <si>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</si>
  <si>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</si>
  <si>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</si>
  <si>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</si>
  <si>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</si>
  <si>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</si>
  <si>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</si>
  <si>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</si>
  <si>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</si>
  <si>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</si>
  <si>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</si>
  <si>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</si>
  <si>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</si>
  <si>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</si>
  <si>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</si>
  <si>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</si>
  <si>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</si>
  <si>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</si>
  <si>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</si>
  <si>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</si>
  <si>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</si>
  <si>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</si>
  <si>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</si>
  <si>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</si>
  <si>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</si>
  <si>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</si>
  <si>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</si>
  <si>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</si>
  <si>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</si>
  <si>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</si>
  <si>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</si>
  <si>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</si>
  <si>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</si>
  <si>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</si>
  <si>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</si>
  <si>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</si>
  <si>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</si>
  <si>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</si>
  <si>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</si>
  <si>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</si>
  <si>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</si>
  <si>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</si>
  <si>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</si>
  <si>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</si>
  <si>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</si>
  <si>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</si>
  <si>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</si>
  <si>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</si>
  <si>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</si>
  <si>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</si>
  <si>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</si>
  <si>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</si>
  <si>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</si>
  <si>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</si>
  <si>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</si>
  <si>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</si>
  <si>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</si>
  <si>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</si>
  <si>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</si>
  <si>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</si>
  <si>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</si>
  <si>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</si>
  <si>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</si>
  <si>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</si>
  <si>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</si>
  <si>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</si>
  <si>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</si>
  <si>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</si>
  <si>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</si>
  <si>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</si>
  <si>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</si>
  <si>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</si>
  <si>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</si>
  <si>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</si>
  <si>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</si>
  <si>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</si>
  <si>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</si>
  <si>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</si>
  <si>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</si>
  <si>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</si>
  <si>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</si>
  <si>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</si>
  <si>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</si>
  <si>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</si>
  <si>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</si>
  <si>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</si>
  <si>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</si>
  <si>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</si>
  <si>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</si>
  <si>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</si>
  <si>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</si>
  <si>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</si>
  <si>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</si>
  <si>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</si>
  <si>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</si>
  <si>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</si>
  <si>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</si>
  <si>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</si>
  <si>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</si>
  <si>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</si>
  <si>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</si>
  <si>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</si>
  <si>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</si>
  <si>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</si>
  <si>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</si>
  <si>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</si>
  <si>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</si>
  <si>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</si>
  <si>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</si>
  <si>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</si>
  <si>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</si>
  <si>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</si>
  <si>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</si>
  <si>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</si>
  <si>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</si>
  <si>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</si>
  <si>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</si>
  <si>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</si>
  <si>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</si>
  <si>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</si>
  <si>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</si>
  <si>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</si>
  <si>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</si>
  <si>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</si>
  <si>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</si>
  <si>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</si>
  <si>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</si>
  <si>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</si>
  <si>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</si>
  <si>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</si>
  <si>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</si>
  <si>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</si>
  <si>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</si>
  <si>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</si>
  <si>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</si>
  <si>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</si>
  <si>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</si>
  <si>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</si>
  <si>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</si>
  <si>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</si>
  <si>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</si>
  <si>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</si>
  <si>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</si>
  <si>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</si>
  <si>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</si>
  <si>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</si>
  <si>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</si>
  <si>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</si>
  <si>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</si>
  <si>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</si>
  <si>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</si>
  <si>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</si>
  <si>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</si>
  <si>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</si>
  <si>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</si>
  <si>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</si>
  <si>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</si>
  <si>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</si>
  <si>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</si>
  <si>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</si>
  <si>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</si>
  <si>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</si>
  <si>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</si>
  <si>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</si>
  <si>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</si>
  <si>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</si>
  <si>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</si>
  <si>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</si>
  <si>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</si>
  <si>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</si>
  <si>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</si>
  <si>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</si>
  <si>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</si>
  <si>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</si>
  <si>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</si>
  <si>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</si>
  <si>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</si>
  <si>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</si>
  <si>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</si>
  <si>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</si>
  <si>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</si>
  <si>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</si>
  <si>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</si>
  <si>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</si>
  <si>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</si>
  <si>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</si>
  <si>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</si>
  <si>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</si>
  <si>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</si>
  <si>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</si>
  <si>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</si>
  <si>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</si>
  <si>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</si>
  <si>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</si>
  <si>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</si>
  <si>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</si>
  <si>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</si>
  <si>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</si>
  <si>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</si>
  <si>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</si>
  <si>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</si>
  <si>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</si>
  <si>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</si>
  <si>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</si>
  <si>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</si>
  <si>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</si>
  <si>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</si>
  <si>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</si>
  <si>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</si>
  <si>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</si>
  <si>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</si>
  <si>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</si>
  <si>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</si>
  <si>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</si>
  <si>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</si>
  <si>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</si>
  <si>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</si>
  <si>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</si>
  <si>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</si>
  <si>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</si>
  <si>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</si>
  <si>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</si>
  <si>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</si>
  <si>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</si>
  <si>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</si>
  <si>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</si>
  <si>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</si>
  <si>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</si>
  <si>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</si>
  <si>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</si>
  <si>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</si>
  <si>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</si>
  <si>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</si>
  <si>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</si>
  <si>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</si>
  <si>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</si>
  <si>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</si>
  <si>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</si>
  <si>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</si>
  <si>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</si>
  <si>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</si>
  <si>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</si>
  <si>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</si>
  <si>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</si>
  <si>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</si>
  <si>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</si>
  <si>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</si>
  <si>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</si>
  <si>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</si>
  <si>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</si>
  <si>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</si>
  <si>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</si>
  <si>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</si>
  <si>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</si>
  <si>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</si>
  <si>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</si>
  <si>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</si>
  <si>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</si>
  <si>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</si>
  <si>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</si>
  <si>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</si>
  <si>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</si>
  <si>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</si>
  <si>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</si>
  <si>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</si>
  <si>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</si>
  <si>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</si>
  <si>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</si>
  <si>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</si>
  <si>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</si>
  <si>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</si>
  <si>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</si>
  <si>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</si>
  <si>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</si>
  <si>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</si>
  <si>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</si>
  <si>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</si>
  <si>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</si>
  <si>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</si>
  <si>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</si>
  <si>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</si>
  <si>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</si>
  <si>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</si>
  <si>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</si>
  <si>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</si>
  <si>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</si>
  <si>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</si>
  <si>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</si>
  <si>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</si>
  <si>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</si>
  <si>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</si>
  <si>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</si>
  <si>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</si>
  <si>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</si>
  <si>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</si>
  <si>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</si>
  <si>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</si>
  <si>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</si>
  <si>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</si>
  <si>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</si>
  <si>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</si>
  <si>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</si>
  <si>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</si>
  <si>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</si>
  <si>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</si>
  <si>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</si>
  <si>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</si>
  <si>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</si>
  <si>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</si>
  <si>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</si>
  <si>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</si>
  <si>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</si>
  <si>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</si>
  <si>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</si>
  <si>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</si>
  <si>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</si>
  <si>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</si>
  <si>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</si>
  <si>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</si>
  <si>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</si>
  <si>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</si>
  <si>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</si>
  <si>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</si>
  <si>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</si>
  <si>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</si>
  <si>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</si>
  <si>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</si>
  <si>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</si>
  <si>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</si>
  <si>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</si>
  <si>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</si>
  <si>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</si>
  <si>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</si>
  <si>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</si>
  <si>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</si>
  <si>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</si>
  <si>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</si>
  <si>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</si>
  <si>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</si>
  <si>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</si>
  <si>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</si>
  <si>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</si>
  <si>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</si>
  <si>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</si>
  <si>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</si>
  <si>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</si>
  <si>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</si>
  <si>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</si>
  <si>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</si>
  <si>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</si>
  <si>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</si>
  <si>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</si>
  <si>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</si>
  <si>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</si>
  <si>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</si>
  <si>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</si>
  <si>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</si>
  <si>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</si>
  <si>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</si>
  <si>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</si>
  <si>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</si>
  <si>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</si>
  <si>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</si>
  <si>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</si>
  <si>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</si>
  <si>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</si>
  <si>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</si>
  <si>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</si>
  <si>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</si>
  <si>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</si>
  <si>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</si>
  <si>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</si>
  <si>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</si>
  <si>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</si>
  <si>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</si>
  <si>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</si>
  <si>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</si>
  <si>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</si>
  <si>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</si>
  <si>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</si>
  <si>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</si>
  <si>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</si>
  <si>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</si>
  <si>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</si>
  <si>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</si>
  <si>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</si>
  <si>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</si>
  <si>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</si>
  <si>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</si>
  <si>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</si>
  <si>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</si>
  <si>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</si>
  <si>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</si>
  <si>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</si>
  <si>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</si>
  <si>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</si>
  <si>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</si>
  <si>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</si>
  <si>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</si>
  <si>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</si>
  <si>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</si>
  <si>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</si>
  <si>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</si>
  <si>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</si>
  <si>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</si>
  <si>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</si>
  <si>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</si>
  <si>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</si>
  <si>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</si>
  <si>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</si>
  <si>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</si>
  <si>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</si>
  <si>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</si>
  <si>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</si>
  <si>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</si>
  <si>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</si>
  <si>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</si>
  <si>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</si>
  <si>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</si>
  <si>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</si>
  <si>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</si>
  <si>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</si>
  <si>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</si>
  <si>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</si>
  <si>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</si>
  <si>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</si>
  <si>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</si>
  <si>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</si>
  <si>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</si>
  <si>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</si>
  <si>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</si>
  <si>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</si>
  <si>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</si>
  <si>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</si>
  <si>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</si>
  <si>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</si>
  <si>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</si>
  <si>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</si>
  <si>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</si>
  <si>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</si>
  <si>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</si>
  <si>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</si>
  <si>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</si>
  <si>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</si>
  <si>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</si>
  <si>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</si>
  <si>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</si>
  <si>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</si>
  <si>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</si>
  <si>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</si>
  <si>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</si>
  <si>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</si>
  <si>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</si>
  <si>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</si>
  <si>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</si>
  <si>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</si>
  <si>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</si>
  <si>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</si>
  <si>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</si>
  <si>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</si>
  <si>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</si>
  <si>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</si>
  <si>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</si>
  <si>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</si>
  <si>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</si>
  <si>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</si>
  <si>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</si>
  <si>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</si>
  <si>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</si>
  <si>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</si>
  <si>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</si>
  <si>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</si>
  <si>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</si>
  <si>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</si>
  <si>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</si>
  <si>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</si>
  <si>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</si>
  <si>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</si>
  <si>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</si>
  <si>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</si>
  <si>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</si>
  <si>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</si>
  <si>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</si>
  <si>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</si>
  <si>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</si>
  <si>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</si>
  <si>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</si>
  <si>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</si>
  <si>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</si>
  <si>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</si>
  <si>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</si>
  <si>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</si>
  <si>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</si>
  <si>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</si>
  <si>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</si>
  <si>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</si>
  <si>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</si>
  <si>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</si>
  <si>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</si>
  <si>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</si>
  <si>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</si>
  <si>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</si>
  <si>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</si>
  <si>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</si>
  <si>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</si>
  <si>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</si>
  <si>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</si>
  <si>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</si>
  <si>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</si>
  <si>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</si>
  <si>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</si>
  <si>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</si>
  <si>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</si>
  <si>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</si>
  <si>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</si>
  <si>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</si>
  <si>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</si>
  <si>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</si>
  <si>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</si>
  <si>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</si>
  <si>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</si>
  <si>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</si>
  <si>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</si>
  <si>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</si>
  <si>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</si>
  <si>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</si>
  <si>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</si>
  <si>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</si>
  <si>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</si>
  <si>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</si>
  <si>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</si>
  <si>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</si>
  <si>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</si>
  <si>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</si>
  <si>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</si>
  <si>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</si>
  <si>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</si>
  <si>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</si>
  <si>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</si>
  <si>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</si>
  <si>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</si>
  <si>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</si>
  <si>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</si>
  <si>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</si>
  <si>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</si>
  <si>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</si>
  <si>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</si>
  <si>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</si>
  <si>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</si>
  <si>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</si>
  <si>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</si>
  <si>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</si>
  <si>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</si>
  <si>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</si>
  <si>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</si>
  <si>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</si>
  <si>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</si>
  <si>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</si>
  <si>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</si>
  <si>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</si>
  <si>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</si>
  <si>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</si>
  <si>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</si>
  <si>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</si>
  <si>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</si>
  <si>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</si>
  <si>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</si>
  <si>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</si>
  <si>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</si>
  <si>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</si>
  <si>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</si>
  <si>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</si>
  <si>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</si>
  <si>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</si>
  <si>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</si>
  <si>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</si>
  <si>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</si>
  <si>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</si>
  <si>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</si>
  <si>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</si>
  <si>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</si>
  <si>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</si>
  <si>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</si>
  <si>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</si>
  <si>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</si>
  <si>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</si>
  <si>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</si>
  <si>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</si>
  <si>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</si>
  <si>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</si>
  <si>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</si>
  <si>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</si>
  <si>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</si>
  <si>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</si>
  <si>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</si>
  <si>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</si>
  <si>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</si>
  <si>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</si>
  <si>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</si>
  <si>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</si>
  <si>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</si>
  <si>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</si>
  <si>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</si>
  <si>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</si>
  <si>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</si>
  <si>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</si>
  <si>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</si>
  <si>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</si>
  <si>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</si>
  <si>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</si>
  <si>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</si>
  <si>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</si>
  <si>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</si>
  <si>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</si>
  <si>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</si>
  <si>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</si>
  <si>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</si>
  <si>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</si>
  <si>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</si>
  <si>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</si>
  <si>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</si>
  <si>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</si>
  <si>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</si>
  <si>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</si>
  <si>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</si>
  <si>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</si>
  <si>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</si>
  <si>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</si>
  <si>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</si>
  <si>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</si>
  <si>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</si>
  <si>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</si>
  <si>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</si>
  <si>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</si>
  <si>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</si>
  <si>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</si>
  <si>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</si>
  <si>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</si>
  <si>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</si>
  <si>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</si>
  <si>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</si>
  <si>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</si>
  <si>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</si>
  <si>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</si>
  <si>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</si>
  <si>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</si>
  <si>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</si>
  <si>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</si>
  <si>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</si>
  <si>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</si>
  <si>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</si>
  <si>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</si>
  <si>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</si>
  <si>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</si>
  <si>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</si>
  <si>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</si>
  <si>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</si>
  <si>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</si>
  <si>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</si>
  <si>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</si>
  <si>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</si>
  <si>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</si>
  <si>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</si>
  <si>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</si>
  <si>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</si>
  <si>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</si>
  <si>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</si>
  <si>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</si>
  <si>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</si>
  <si>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</si>
  <si>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</si>
  <si>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</si>
  <si>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</si>
  <si>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</si>
  <si>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</si>
  <si>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</si>
  <si>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</si>
  <si>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</si>
  <si>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</si>
  <si>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</si>
  <si>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</si>
  <si>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</si>
  <si>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</si>
  <si>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</si>
  <si>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</si>
  <si>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</si>
  <si>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</si>
  <si>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</si>
  <si>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</si>
  <si>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</si>
  <si>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</si>
  <si>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</si>
  <si>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</si>
  <si>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</si>
  <si>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</si>
  <si>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</si>
  <si>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</si>
  <si>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</si>
  <si>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</si>
  <si>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</si>
  <si>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</si>
  <si>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</si>
  <si>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</si>
  <si>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</si>
  <si>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</si>
  <si>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</si>
  <si>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</si>
  <si>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</si>
  <si>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</si>
  <si>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</si>
  <si>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</si>
  <si>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</si>
  <si>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</si>
  <si>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</si>
  <si>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</si>
  <si>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</si>
  <si>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</si>
  <si>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</si>
  <si>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</si>
  <si>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</si>
  <si>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</si>
  <si>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</si>
  <si>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</si>
  <si>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</si>
  <si>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</si>
  <si>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</si>
  <si>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</si>
  <si>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</si>
  <si>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</si>
  <si>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</si>
  <si>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</si>
  <si>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</si>
  <si>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</si>
  <si>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</si>
  <si>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</si>
  <si>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</si>
  <si>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</si>
  <si>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</si>
  <si>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</si>
  <si>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</si>
  <si>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</si>
  <si>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</si>
  <si>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</si>
  <si>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</si>
  <si>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</si>
  <si>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</si>
  <si>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</si>
  <si>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</si>
  <si>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</si>
  <si>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</si>
  <si>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</si>
  <si>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</si>
  <si>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</si>
  <si>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</si>
  <si>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</si>
  <si>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</si>
  <si>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</si>
  <si>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</si>
  <si>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</si>
  <si>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</si>
  <si>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</si>
  <si>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</si>
  <si>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</si>
  <si>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</si>
  <si>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</si>
  <si>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</si>
  <si>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</si>
  <si>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</si>
  <si>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</si>
  <si>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</si>
  <si>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</si>
  <si>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</si>
  <si>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</si>
  <si>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</si>
  <si>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</si>
  <si>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</si>
  <si>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</si>
  <si>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</si>
  <si>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</si>
  <si>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</si>
  <si>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</si>
  <si>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</si>
  <si>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</si>
  <si>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</si>
  <si>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</si>
  <si>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</si>
  <si>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</si>
  <si>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</si>
  <si>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</si>
  <si>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</si>
  <si>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</si>
  <si>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</si>
  <si>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</si>
  <si>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</si>
  <si>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</si>
  <si>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</si>
  <si>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</si>
  <si>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</si>
  <si>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</si>
  <si>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</si>
  <si>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</si>
  <si>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</si>
  <si>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</si>
  <si>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</si>
  <si>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</si>
  <si>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</si>
  <si>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</si>
  <si>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</si>
  <si>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</si>
  <si>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</si>
  <si>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</si>
  <si>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</si>
  <si>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</si>
  <si>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</si>
  <si>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</si>
  <si>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</si>
  <si>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</si>
  <si>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</si>
  <si>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</si>
  <si>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</si>
  <si>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</si>
  <si>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</si>
  <si>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</si>
  <si>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</si>
  <si>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</si>
  <si>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</si>
  <si>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</si>
  <si>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</si>
  <si>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</si>
  <si>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</si>
  <si>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</si>
  <si>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</si>
  <si>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</si>
  <si>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</si>
  <si>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</si>
  <si>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</si>
  <si>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</si>
  <si>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</si>
  <si>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</si>
  <si>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</si>
  <si>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</si>
  <si>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</si>
  <si>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</si>
  <si>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</si>
  <si>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</si>
  <si>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</si>
  <si>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</si>
  <si>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</si>
  <si>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</si>
  <si>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</si>
  <si>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</si>
  <si>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</si>
  <si>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</si>
  <si>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</si>
  <si>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</si>
  <si>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</si>
  <si>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</si>
  <si>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</si>
  <si>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</si>
  <si>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</si>
  <si>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</si>
  <si>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</si>
  <si>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</si>
  <si>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</si>
  <si>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</si>
  <si>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</si>
  <si>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</si>
  <si>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</si>
  <si>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</si>
  <si>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</si>
  <si>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</si>
  <si>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</si>
  <si>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</si>
  <si>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</si>
  <si>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</si>
  <si>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</si>
  <si>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</si>
  <si>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</si>
  <si>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</si>
  <si>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</si>
  <si>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</si>
  <si>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</si>
  <si>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</si>
  <si>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</si>
  <si>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</si>
  <si>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</si>
  <si>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</si>
  <si>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</si>
  <si>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</si>
  <si>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</si>
  <si>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</si>
  <si>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</si>
  <si>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</si>
  <si>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</si>
  <si>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</si>
  <si>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</si>
  <si>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</si>
  <si>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</si>
  <si>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</si>
  <si>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</si>
  <si>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</si>
  <si>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</si>
  <si>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</si>
  <si>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</si>
  <si>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</si>
  <si>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</si>
  <si>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</si>
  <si>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</si>
  <si>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</si>
  <si>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</si>
  <si>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</si>
  <si>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</si>
  <si>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</si>
  <si>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</si>
  <si>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</si>
  <si>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</si>
  <si>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</si>
  <si>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</si>
  <si>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</si>
  <si>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</si>
  <si>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</si>
  <si>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</si>
  <si>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</si>
  <si>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</si>
  <si>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</si>
  <si>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</si>
  <si>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</si>
  <si>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</si>
  <si>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</si>
  <si>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</si>
  <si>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</si>
  <si>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</si>
  <si>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</si>
  <si>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</si>
  <si>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</si>
  <si>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</si>
  <si>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</si>
  <si>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</si>
  <si>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</si>
  <si>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</si>
  <si>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</si>
  <si>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</si>
  <si>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</si>
  <si>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</si>
  <si>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</si>
  <si>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</si>
  <si>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</si>
  <si>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</si>
  <si>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</si>
  <si>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</si>
  <si>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</si>
  <si>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</si>
  <si>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</si>
  <si>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</si>
  <si>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</si>
  <si>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</si>
  <si>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</si>
  <si>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</si>
  <si>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</si>
  <si>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</si>
  <si>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</si>
  <si>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</si>
  <si>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</si>
  <si>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</si>
  <si>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</si>
  <si>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</si>
  <si>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</si>
  <si>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</si>
  <si>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</si>
  <si>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</si>
  <si>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</si>
  <si>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</si>
  <si>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</si>
  <si>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</si>
  <si>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</si>
  <si>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</si>
  <si>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</si>
  <si>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</si>
  <si>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</si>
  <si>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</si>
  <si>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</si>
  <si>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</si>
  <si>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</si>
  <si>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</si>
  <si>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</si>
  <si>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</si>
  <si>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</si>
  <si>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</si>
  <si>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</si>
  <si>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</si>
  <si>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</si>
  <si>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</si>
  <si>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</si>
  <si>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</si>
  <si>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</si>
  <si>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</si>
  <si>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</si>
  <si>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</si>
  <si>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</si>
  <si>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</si>
  <si>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</si>
  <si>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</si>
  <si>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</si>
  <si>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</si>
  <si>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</si>
  <si>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</si>
  <si>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</si>
  <si>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</si>
  <si>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</si>
  <si>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</si>
  <si>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</si>
  <si>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</si>
  <si>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</si>
  <si>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</si>
  <si>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</si>
  <si>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</si>
  <si>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</si>
  <si>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</si>
  <si>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</si>
  <si>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</si>
  <si>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</si>
  <si>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</si>
  <si>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</si>
  <si>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</si>
  <si>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</si>
  <si>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</si>
  <si>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</si>
  <si>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</si>
  <si>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</si>
  <si>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</si>
  <si>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</si>
  <si>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</si>
  <si>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</si>
  <si>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</si>
  <si>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</si>
  <si>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</si>
  <si>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</si>
  <si>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</si>
  <si>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</si>
  <si>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</si>
  <si>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</si>
  <si>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</si>
  <si>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</si>
  <si>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</si>
  <si>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</si>
  <si>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</si>
  <si>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</si>
  <si>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</si>
  <si>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</si>
  <si>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</si>
  <si>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</si>
  <si>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</si>
  <si>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</si>
  <si>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</si>
  <si>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</si>
  <si>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</si>
  <si>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</si>
  <si>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</si>
  <si>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</si>
  <si>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</si>
  <si>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</si>
  <si>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</si>
  <si>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</si>
  <si>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</si>
  <si>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</si>
  <si>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</si>
  <si>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</si>
  <si>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</si>
  <si>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</si>
  <si>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</si>
  <si>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</si>
  <si>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</si>
  <si>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</si>
  <si>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</si>
  <si>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</si>
  <si>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</si>
  <si>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</si>
  <si>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</si>
  <si>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</si>
  <si>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</si>
  <si>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</si>
  <si>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</si>
  <si>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</si>
  <si>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</si>
  <si>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</si>
  <si>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</si>
  <si>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</si>
  <si>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</si>
  <si>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</si>
  <si>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</si>
  <si>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</si>
  <si>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</si>
  <si>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</si>
  <si>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</si>
  <si>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</si>
  <si>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</si>
  <si>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</si>
  <si>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</si>
  <si>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</si>
  <si>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</si>
  <si>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</si>
  <si>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</si>
  <si>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</si>
  <si>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</si>
  <si>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</si>
  <si>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</si>
  <si>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</si>
  <si>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</si>
  <si>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</si>
  <si>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</si>
  <si>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</si>
  <si>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</si>
  <si>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</si>
  <si>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</si>
  <si>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</si>
  <si>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</si>
  <si>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</si>
  <si>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</si>
  <si>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</si>
  <si>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</si>
  <si>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</si>
  <si>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</si>
  <si>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</si>
  <si>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</si>
  <si>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</si>
  <si>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</si>
  <si>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</si>
  <si>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</si>
  <si>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</si>
  <si>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</si>
  <si>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</si>
  <si>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</si>
  <si>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</si>
  <si>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</si>
  <si>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</si>
  <si>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</si>
  <si>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</si>
  <si>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</si>
  <si>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</si>
  <si>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</si>
  <si>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</si>
  <si>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</si>
  <si>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</si>
  <si>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</si>
  <si>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</si>
  <si>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</si>
  <si>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</si>
  <si>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</si>
  <si>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</si>
  <si>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</si>
  <si>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</si>
  <si>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</si>
  <si>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</si>
  <si>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</si>
  <si>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</si>
  <si>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</si>
  <si>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</si>
  <si>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</si>
  <si>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</si>
  <si>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</si>
  <si>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</si>
  <si>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</si>
  <si>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</si>
  <si>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</si>
  <si>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</si>
  <si>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</si>
  <si>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</si>
  <si>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</si>
  <si>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</si>
  <si>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</si>
  <si>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</si>
  <si>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</si>
  <si>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</si>
  <si>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</si>
  <si>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</si>
  <si>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</si>
  <si>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</si>
  <si>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</si>
  <si>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</si>
  <si>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</si>
  <si>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</si>
  <si>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</si>
  <si>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</si>
  <si>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</si>
  <si>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</si>
  <si>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</si>
  <si>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</si>
  <si>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</si>
  <si>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</si>
  <si>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</si>
  <si>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</si>
  <si>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</si>
  <si>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</si>
  <si>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</si>
  <si>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</si>
  <si>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</si>
  <si>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</si>
  <si>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</si>
  <si>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</si>
  <si>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</si>
  <si>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</si>
  <si>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</si>
  <si>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</si>
  <si>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</si>
  <si>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</si>
  <si>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</si>
  <si>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</si>
  <si>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</si>
  <si>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</si>
  <si>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</si>
  <si>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</si>
  <si>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</si>
  <si>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</si>
  <si>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</si>
  <si>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</si>
  <si>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</si>
  <si>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</si>
  <si>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</si>
  <si>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</si>
  <si>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</si>
  <si>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</si>
  <si>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</si>
  <si>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</si>
  <si>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</si>
  <si>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</si>
  <si>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</si>
  <si>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</si>
  <si>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</si>
  <si>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</si>
  <si>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</si>
  <si>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</si>
  <si>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</si>
  <si>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</si>
  <si>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</si>
  <si>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</si>
  <si>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</si>
  <si>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</si>
  <si>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</si>
  <si>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</si>
  <si>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</si>
  <si>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</si>
  <si>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</si>
  <si>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</si>
  <si>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</si>
  <si>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</si>
  <si>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</si>
  <si>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</si>
  <si>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</si>
  <si>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</si>
  <si>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</si>
  <si>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</si>
  <si>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</si>
  <si>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</si>
  <si>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</si>
  <si>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</si>
  <si>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</si>
  <si>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</si>
  <si>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</si>
  <si>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</si>
  <si>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</si>
  <si>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</si>
  <si>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</si>
  <si>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</si>
  <si>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</si>
  <si>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</si>
  <si>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</si>
  <si>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</si>
  <si>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</si>
  <si>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</si>
  <si>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</si>
  <si>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</si>
  <si>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</si>
  <si>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</si>
  <si>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</si>
  <si>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</si>
  <si>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</si>
  <si>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</si>
  <si>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</si>
  <si>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</si>
  <si>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</si>
  <si>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</si>
  <si>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</si>
  <si>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</si>
  <si>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</si>
  <si>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</si>
  <si>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</si>
  <si>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</si>
  <si>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</si>
  <si>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</si>
  <si>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</si>
  <si>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</si>
  <si>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</si>
  <si>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</si>
  <si>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</si>
  <si>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</si>
  <si>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</si>
  <si>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</si>
  <si>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</si>
  <si>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</si>
  <si>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</si>
  <si>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</si>
  <si>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</si>
  <si>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</si>
  <si>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</si>
  <si>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</si>
  <si>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</si>
  <si>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</si>
  <si>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</si>
  <si>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</si>
  <si>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</si>
  <si>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</si>
  <si>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</si>
  <si>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</si>
  <si>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</si>
  <si>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</si>
  <si>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</si>
  <si>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</si>
  <si>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</si>
  <si>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</si>
  <si>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</si>
  <si>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</si>
  <si>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</si>
  <si>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</si>
  <si>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</si>
  <si>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</si>
  <si>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</si>
  <si>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</si>
  <si>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</si>
  <si>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</si>
  <si>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</si>
  <si>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</si>
  <si>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</si>
  <si>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</si>
  <si>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</si>
  <si>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</si>
  <si>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</si>
  <si>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</si>
  <si>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</si>
  <si>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</si>
  <si>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</si>
  <si>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</si>
  <si>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</si>
  <si>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</si>
  <si>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</si>
  <si>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</si>
  <si>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</si>
  <si>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</si>
  <si>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</si>
  <si>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</si>
  <si>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</si>
  <si>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</si>
  <si>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</si>
  <si>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</si>
  <si>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</si>
  <si>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</si>
  <si>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</si>
  <si>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</si>
  <si>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</si>
  <si>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</si>
  <si>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</si>
  <si>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</si>
  <si>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</si>
  <si>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</si>
  <si>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</si>
  <si>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</si>
  <si>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</si>
  <si>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</si>
  <si>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</si>
  <si>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</si>
  <si>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</si>
  <si>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</si>
  <si>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</si>
  <si>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</si>
  <si>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</si>
  <si>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</si>
  <si>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</si>
  <si>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</si>
  <si>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</si>
  <si>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</si>
  <si>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</si>
  <si>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</si>
  <si>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</si>
  <si>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</si>
  <si>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</si>
  <si>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</si>
  <si>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</si>
  <si>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</si>
  <si>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</si>
  <si>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</si>
  <si>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</si>
  <si>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</si>
  <si>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</si>
  <si>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</si>
  <si>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</si>
  <si>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</si>
  <si>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</si>
  <si>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</si>
  <si>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</si>
  <si>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</si>
  <si>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</si>
  <si>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</si>
  <si>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</si>
  <si>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</si>
  <si>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</si>
  <si>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</si>
  <si>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</si>
  <si>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</si>
  <si>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</si>
  <si>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</si>
  <si>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</si>
  <si>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</si>
  <si>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</si>
  <si>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</si>
  <si>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</si>
  <si>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</si>
  <si>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</si>
  <si>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</si>
  <si>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</si>
  <si>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</si>
  <si>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</si>
  <si>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</si>
  <si>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</si>
  <si>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</si>
  <si>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</si>
  <si>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</si>
  <si>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</si>
  <si>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</si>
  <si>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</si>
  <si>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</si>
  <si>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</si>
  <si>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</si>
  <si>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</si>
  <si>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</si>
  <si>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</si>
  <si>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</si>
  <si>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</si>
  <si>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</si>
  <si>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</si>
  <si>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</si>
  <si>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</si>
  <si>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</si>
  <si>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</si>
  <si>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</si>
  <si>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</si>
  <si>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</si>
  <si>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</si>
  <si>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</si>
  <si>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</si>
  <si>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</si>
  <si>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</si>
  <si>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</si>
  <si>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</si>
  <si>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</si>
  <si>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</si>
  <si>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</si>
  <si>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</si>
  <si>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</si>
  <si>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</si>
  <si>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</si>
  <si>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</si>
  <si>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</si>
  <si>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</si>
  <si>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</si>
  <si>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</si>
  <si>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</si>
  <si>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</si>
  <si>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</si>
  <si>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</si>
  <si>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</si>
  <si>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</si>
  <si>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</si>
  <si>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</si>
  <si>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</si>
  <si>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</si>
  <si>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</si>
  <si>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</si>
  <si>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</si>
  <si>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</si>
  <si>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</si>
  <si>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</si>
  <si>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</si>
  <si>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</si>
  <si>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</si>
  <si>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</si>
  <si>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</si>
  <si>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</si>
  <si>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</si>
  <si>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</si>
  <si>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</si>
  <si>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</si>
  <si>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</si>
  <si>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</si>
  <si>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</si>
  <si>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</si>
  <si>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</si>
  <si>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</si>
  <si>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</si>
  <si>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</si>
  <si>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</si>
  <si>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</si>
  <si>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</si>
  <si>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</si>
  <si>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</si>
  <si>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</si>
  <si>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</si>
  <si>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</si>
  <si>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</si>
  <si>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</si>
  <si>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</si>
  <si>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</si>
  <si>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</si>
  <si>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</si>
  <si>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</si>
  <si>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</si>
  <si>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</si>
  <si>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</si>
  <si>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</si>
  <si>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</si>
  <si>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</si>
  <si>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</si>
  <si>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</si>
  <si>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</si>
  <si>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</si>
  <si>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</si>
  <si>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</si>
  <si>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</si>
  <si>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</si>
  <si>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</si>
  <si>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</si>
  <si>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</si>
  <si>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</si>
  <si>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</si>
  <si>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</si>
  <si>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</si>
  <si>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</si>
  <si>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</si>
  <si>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</si>
  <si>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</si>
  <si>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</si>
  <si>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</si>
  <si>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</si>
  <si>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</si>
  <si>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</si>
  <si>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</si>
  <si>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</si>
  <si>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</si>
  <si>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</si>
  <si>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</si>
  <si>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</si>
  <si>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</si>
  <si>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</si>
  <si>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</si>
  <si>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</si>
  <si>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</si>
  <si>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</si>
  <si>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</si>
  <si>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</si>
  <si>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</si>
  <si>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</si>
  <si>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</si>
  <si>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</si>
  <si>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</si>
  <si>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</si>
  <si>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</si>
  <si>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</si>
  <si>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</si>
  <si>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</si>
  <si>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</si>
  <si>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</si>
  <si>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</si>
  <si>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</si>
  <si>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</si>
  <si>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</si>
  <si>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</si>
  <si>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</si>
  <si>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</si>
  <si>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</si>
  <si>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</si>
  <si>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</si>
  <si>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</si>
  <si>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</si>
  <si>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</si>
  <si>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</si>
  <si>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</si>
  <si>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</si>
  <si>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</si>
  <si>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</si>
  <si>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</si>
  <si>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</si>
  <si>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</si>
  <si>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</si>
  <si>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</si>
  <si>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</si>
  <si>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</si>
  <si>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</si>
  <si>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</si>
  <si>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</si>
  <si>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</si>
  <si>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</si>
  <si>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</si>
  <si>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</si>
  <si>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</si>
  <si>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</si>
  <si>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</si>
  <si>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</si>
  <si>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</si>
  <si>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</si>
  <si>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</si>
  <si>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</si>
  <si>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</si>
  <si>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</si>
  <si>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</si>
  <si>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</si>
  <si>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</si>
  <si>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</si>
  <si>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</si>
  <si>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</si>
  <si>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</si>
  <si>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</si>
  <si>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</si>
  <si>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</si>
  <si>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</si>
  <si>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</si>
  <si>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</si>
  <si>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</si>
  <si>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</si>
  <si>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</si>
  <si>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</si>
  <si>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</si>
  <si>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</si>
  <si>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</si>
  <si>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</si>
  <si>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</si>
  <si>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</si>
  <si>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</si>
  <si>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</si>
  <si>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</si>
  <si>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</si>
  <si>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</si>
  <si>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</si>
  <si>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</si>
  <si>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</si>
  <si>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</si>
  <si>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</si>
  <si>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</si>
  <si>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</si>
  <si>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</si>
  <si>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</si>
  <si>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</si>
  <si>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</si>
  <si>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</si>
  <si>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</si>
  <si>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</si>
  <si>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</si>
  <si>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</si>
  <si>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</si>
  <si>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</si>
  <si>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</si>
  <si>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</si>
  <si>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</si>
  <si>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</si>
  <si>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</si>
  <si>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</si>
  <si>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</si>
  <si>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</si>
  <si>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</si>
  <si>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</si>
  <si>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</si>
  <si>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</si>
  <si>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</si>
  <si>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</si>
  <si>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</si>
  <si>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</si>
  <si>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</si>
  <si>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</si>
  <si>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</si>
  <si>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</si>
  <si>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</si>
  <si>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</si>
  <si>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</si>
  <si>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</si>
  <si>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</si>
  <si>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</si>
  <si>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</si>
  <si>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</si>
  <si>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</si>
  <si>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</si>
  <si>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</si>
  <si>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</si>
  <si>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</si>
  <si>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</si>
  <si>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</si>
  <si>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</si>
  <si>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</si>
  <si>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</si>
  <si>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</si>
  <si>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</si>
  <si>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</si>
  <si>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</si>
  <si>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</si>
  <si>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</si>
  <si>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</si>
  <si>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</si>
  <si>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</si>
  <si>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</si>
  <si>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</si>
  <si>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</si>
  <si>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</si>
  <si>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</si>
  <si>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</si>
  <si>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</si>
  <si>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</si>
  <si>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</si>
  <si>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</si>
  <si>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</si>
  <si>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</si>
  <si>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</si>
  <si>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</si>
  <si>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</si>
  <si>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</si>
  <si>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</si>
  <si>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</si>
  <si>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</si>
  <si>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</si>
  <si>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</si>
  <si>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</si>
  <si>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</si>
  <si>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</si>
  <si>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</si>
  <si>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</si>
  <si>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</si>
  <si>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</si>
  <si>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</si>
  <si>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</si>
  <si>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</si>
  <si>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</si>
  <si>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</si>
  <si>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</si>
  <si>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</si>
  <si>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</si>
  <si>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</si>
  <si>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</si>
  <si>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</si>
  <si>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</si>
  <si>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</si>
  <si>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</si>
  <si>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</si>
  <si>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</si>
  <si>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</si>
  <si>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</si>
  <si>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</si>
  <si>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</si>
  <si>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</si>
  <si>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</si>
  <si>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</si>
  <si>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</si>
  <si>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</si>
  <si>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</si>
  <si>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</si>
  <si>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</si>
  <si>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</si>
  <si>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</si>
  <si>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</si>
  <si>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</si>
  <si>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</si>
  <si>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</si>
  <si>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</si>
  <si>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</si>
  <si>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</si>
  <si>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</si>
  <si>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</si>
  <si>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</si>
  <si>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</si>
  <si>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</si>
  <si>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</si>
  <si>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</si>
  <si>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</si>
  <si>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</si>
  <si>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</si>
  <si>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</si>
  <si>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</si>
  <si>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</si>
  <si>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</si>
  <si>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</si>
  <si>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</si>
  <si>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</si>
  <si>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</si>
  <si>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</si>
  <si>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</si>
  <si>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</si>
  <si>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</si>
  <si>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</si>
  <si>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</si>
  <si>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</si>
  <si>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</si>
  <si>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</si>
  <si>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</si>
  <si>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</si>
  <si>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</si>
  <si>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</si>
  <si>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</si>
  <si>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</si>
  <si>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</si>
  <si>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</si>
  <si>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</si>
  <si>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</si>
  <si>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</si>
  <si>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</si>
  <si>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</si>
  <si>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</si>
  <si>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</si>
  <si>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</si>
  <si>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</si>
  <si>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</si>
  <si>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</si>
  <si>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</si>
  <si>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</si>
  <si>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</si>
  <si>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</si>
  <si>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</si>
  <si>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</si>
  <si>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</si>
  <si>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</si>
  <si>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</si>
  <si>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</si>
  <si>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</si>
  <si>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</si>
  <si>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</si>
  <si>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</si>
  <si>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</si>
  <si>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</si>
  <si>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</si>
  <si>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</si>
  <si>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</si>
  <si>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</si>
  <si>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</si>
  <si>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</si>
  <si>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</si>
  <si>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</si>
  <si>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</si>
  <si>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</si>
  <si>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</si>
  <si>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</si>
  <si>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</si>
  <si>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</si>
  <si>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</si>
  <si>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</si>
  <si>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</si>
  <si>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</si>
  <si>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</si>
  <si>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</si>
  <si>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</si>
  <si>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</si>
  <si>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</si>
  <si>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</si>
  <si>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</si>
  <si>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</si>
  <si>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</si>
  <si>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</si>
  <si>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</si>
  <si>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</si>
  <si>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</si>
  <si>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</si>
  <si>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</si>
  <si>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</si>
  <si>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</si>
  <si>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</si>
  <si>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</si>
  <si>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</si>
  <si>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</si>
  <si>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</si>
  <si>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</si>
  <si>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</si>
  <si>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</si>
  <si>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</si>
  <si>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</si>
  <si>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</si>
  <si>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</si>
  <si>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</si>
  <si>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</si>
  <si>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</si>
  <si>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</si>
  <si>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</si>
  <si>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</si>
  <si>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</si>
  <si>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</si>
  <si>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</si>
  <si>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</si>
  <si>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</si>
  <si>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</si>
  <si>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</si>
  <si>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</si>
  <si>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</si>
  <si>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</si>
  <si>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</si>
  <si>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</si>
  <si>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</si>
  <si>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</si>
  <si>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</si>
  <si>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</si>
  <si>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</si>
  <si>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</si>
  <si>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</si>
  <si>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</si>
  <si>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</si>
  <si>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</si>
  <si>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</si>
  <si>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</si>
  <si>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</si>
  <si>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</si>
  <si>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</si>
  <si>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</si>
  <si>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</si>
  <si>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</si>
  <si>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</si>
  <si>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</si>
  <si>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</si>
  <si>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</si>
  <si>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</si>
  <si>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</si>
  <si>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</si>
  <si>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</si>
  <si>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</si>
  <si>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</si>
  <si>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</si>
  <si>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</si>
  <si>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</si>
  <si>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</si>
  <si>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</si>
  <si>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</si>
  <si>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</si>
  <si>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</si>
  <si>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</si>
  <si>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</si>
  <si>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</si>
  <si>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</si>
  <si>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</si>
  <si>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</si>
  <si>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</si>
  <si>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</si>
  <si>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</si>
  <si>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</si>
  <si>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</si>
  <si>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</si>
  <si>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</si>
  <si>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</si>
  <si>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</si>
  <si>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</si>
  <si>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</si>
  <si>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</si>
  <si>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</si>
  <si>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</si>
  <si>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</si>
  <si>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</si>
  <si>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</si>
  <si>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</si>
  <si>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</si>
  <si>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</si>
  <si>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</si>
  <si>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</si>
  <si>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</si>
  <si>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</si>
  <si>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</si>
  <si>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</si>
  <si>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</si>
  <si>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</si>
  <si>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</si>
  <si>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</si>
  <si>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</si>
  <si>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</si>
  <si>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</si>
  <si>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</si>
  <si>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</si>
  <si>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</si>
  <si>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</si>
  <si>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</si>
  <si>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</si>
  <si>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</si>
  <si>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</si>
  <si>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</si>
  <si>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</si>
  <si>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</si>
  <si>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</si>
  <si>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</si>
  <si>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</si>
  <si>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</si>
  <si>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</si>
  <si>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</si>
  <si>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</si>
  <si>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</si>
  <si>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</si>
  <si>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</si>
  <si>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</si>
  <si>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</si>
  <si>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</si>
  <si>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</si>
  <si>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</si>
  <si>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</si>
  <si>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</si>
  <si>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</si>
  <si>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</si>
  <si>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</si>
  <si>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</si>
  <si>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</si>
  <si>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</si>
  <si>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</si>
  <si>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</si>
  <si>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</si>
  <si>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</si>
  <si>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</si>
  <si>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</si>
  <si>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</si>
  <si>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</si>
  <si>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</si>
  <si>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</si>
  <si>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</si>
  <si>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</si>
  <si>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</si>
  <si>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</si>
  <si>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</si>
  <si>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</si>
  <si>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</si>
  <si>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</si>
  <si>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</si>
  <si>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</si>
  <si>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</si>
  <si>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</si>
  <si>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</si>
  <si>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</si>
  <si>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</si>
  <si>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</si>
  <si>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</si>
  <si>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</si>
  <si>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</si>
  <si>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</si>
  <si>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</si>
  <si>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</si>
  <si>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</si>
  <si>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</si>
  <si>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</si>
  <si>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</si>
  <si>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</si>
  <si>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</si>
  <si>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</si>
  <si>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</si>
  <si>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</si>
  <si>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</si>
  <si>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</si>
  <si>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</si>
  <si>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</si>
  <si>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</si>
  <si>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</si>
  <si>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</si>
  <si>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</si>
  <si>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</si>
  <si>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</si>
  <si>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</si>
  <si>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</si>
  <si>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</si>
  <si>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</si>
  <si>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</si>
  <si>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</si>
  <si>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</si>
  <si>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</si>
  <si>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</si>
  <si>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</si>
  <si>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</si>
  <si>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</si>
  <si>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</si>
  <si>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</si>
  <si>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</si>
  <si>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</si>
  <si>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</si>
  <si>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</si>
  <si>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</si>
  <si>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</si>
  <si>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</si>
  <si>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</si>
  <si>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</si>
  <si>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</si>
  <si>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</si>
  <si>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</si>
  <si>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</si>
  <si>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</si>
  <si>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</si>
  <si>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</si>
  <si>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</si>
  <si>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</si>
  <si>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</si>
  <si>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</si>
  <si>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</si>
  <si>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</si>
  <si>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</si>
  <si>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</si>
  <si>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</si>
  <si>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</si>
  <si>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</si>
  <si>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</si>
  <si>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</si>
  <si>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</si>
  <si>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</si>
  <si>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</si>
  <si>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</si>
  <si>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</si>
  <si>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</si>
  <si>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</si>
  <si>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</si>
  <si>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</si>
  <si>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</si>
  <si>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</si>
  <si>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</si>
  <si>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</si>
  <si>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</si>
  <si>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</si>
  <si>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</si>
  <si>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</si>
  <si>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</si>
  <si>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</si>
  <si>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</si>
  <si>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</si>
  <si>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</si>
  <si>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</si>
  <si>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</si>
  <si>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</si>
  <si>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</si>
  <si>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</si>
  <si>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</si>
  <si>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</si>
  <si>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</si>
  <si>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</si>
  <si>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</si>
  <si>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</si>
  <si>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</si>
  <si>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</si>
  <si>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</si>
  <si>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</si>
  <si>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</si>
  <si>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</si>
  <si>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</si>
  <si>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</si>
  <si>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</si>
  <si>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</si>
  <si>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</si>
  <si>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</si>
  <si>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</si>
  <si>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</si>
  <si>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</si>
  <si>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</si>
  <si>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</si>
  <si>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</si>
  <si>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</si>
  <si>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</si>
  <si>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</si>
  <si>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</si>
  <si>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</si>
  <si>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</si>
  <si>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</si>
  <si>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</si>
  <si>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</si>
  <si>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</si>
  <si>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</si>
  <si>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</si>
  <si>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</si>
  <si>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</si>
  <si>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</si>
  <si>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</si>
  <si>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</si>
  <si>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</si>
  <si>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</si>
  <si>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</si>
  <si>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</si>
  <si>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</si>
  <si>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</si>
  <si>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</si>
  <si>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</si>
  <si>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</si>
  <si>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</si>
  <si>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</si>
  <si>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</si>
  <si>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</si>
  <si>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</si>
  <si>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</si>
  <si>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</si>
  <si>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</si>
  <si>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</si>
  <si>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</si>
  <si>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</si>
  <si>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</si>
  <si>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</si>
  <si>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</si>
  <si>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</si>
  <si>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</si>
  <si>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</si>
  <si>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</si>
  <si>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</si>
  <si>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</si>
  <si>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</si>
  <si>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</si>
  <si>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</si>
  <si>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</si>
  <si>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</si>
  <si>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</si>
  <si>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</si>
  <si>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</si>
  <si>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</si>
  <si>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</si>
  <si>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</si>
  <si>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</si>
  <si>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</si>
  <si>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</si>
  <si>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</si>
  <si>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</si>
  <si>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</si>
  <si>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</si>
  <si>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</si>
  <si>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</si>
  <si>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</si>
  <si>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</si>
  <si>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</si>
  <si>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</si>
  <si>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</si>
  <si>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</si>
  <si>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</si>
  <si>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</si>
  <si>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</si>
  <si>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</si>
  <si>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</si>
  <si>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</si>
  <si>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</si>
  <si>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</si>
  <si>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</si>
  <si>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</si>
  <si>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</si>
  <si>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</si>
  <si>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</si>
  <si>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</si>
  <si>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</si>
  <si>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</si>
  <si>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</si>
  <si>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</si>
  <si>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</si>
  <si>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</si>
  <si>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</si>
  <si>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</si>
  <si>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</si>
  <si>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</si>
  <si>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</si>
  <si>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</si>
  <si>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</si>
  <si>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</si>
  <si>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</si>
  <si>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</si>
  <si>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</si>
  <si>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</si>
  <si>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</si>
  <si>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</si>
  <si>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</si>
  <si>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</si>
  <si>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</si>
  <si>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</si>
  <si>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</si>
  <si>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</si>
  <si>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</si>
  <si>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</si>
  <si>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</si>
  <si>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</si>
  <si>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</si>
  <si>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</si>
  <si>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</si>
  <si>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</si>
  <si>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</si>
  <si>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</si>
  <si>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</si>
  <si>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</si>
  <si>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</si>
  <si>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</si>
  <si>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</si>
  <si>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</si>
  <si>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</si>
  <si>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</si>
  <si>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</si>
  <si>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</si>
  <si>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</si>
  <si>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</si>
  <si>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</si>
  <si>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</si>
  <si>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</si>
  <si>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</si>
  <si>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</si>
  <si>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</si>
  <si>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</si>
  <si>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</si>
  <si>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</si>
  <si>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</si>
  <si>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</si>
  <si>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</si>
  <si>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</si>
  <si>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</si>
  <si>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</si>
  <si>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</si>
  <si>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</si>
  <si>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</si>
  <si>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</si>
  <si>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</si>
  <si>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</si>
  <si>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</si>
  <si>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</si>
  <si>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</si>
  <si>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</si>
  <si>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</si>
  <si>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</si>
  <si>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</si>
  <si>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</si>
  <si>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</si>
  <si>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</si>
  <si>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</si>
  <si>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</si>
  <si>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</si>
  <si>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</si>
  <si>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</si>
  <si>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</si>
  <si>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</si>
  <si>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</si>
  <si>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</si>
  <si>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</si>
  <si>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</si>
  <si>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</si>
  <si>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</si>
  <si>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</si>
  <si>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</si>
  <si>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</si>
  <si>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</si>
  <si>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</si>
  <si>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</si>
  <si>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</si>
  <si>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</si>
  <si>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</si>
  <si>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</si>
  <si>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</si>
  <si>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</si>
  <si>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</si>
  <si>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</si>
  <si>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</si>
  <si>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</si>
  <si>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</si>
  <si>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</si>
  <si>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</si>
  <si>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</si>
  <si>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</si>
  <si>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</si>
  <si>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</si>
  <si>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</si>
  <si>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</si>
  <si>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</si>
  <si>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</si>
  <si>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</si>
  <si>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</si>
  <si>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</si>
  <si>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</si>
  <si>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</si>
  <si>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</si>
  <si>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</si>
  <si>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</si>
  <si>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</si>
  <si>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</si>
  <si>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</si>
  <si>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</si>
  <si>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</si>
  <si>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</si>
  <si>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</si>
  <si>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</si>
  <si>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</si>
  <si>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</si>
  <si>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</si>
  <si>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</si>
  <si>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</si>
  <si>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</si>
  <si>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</si>
  <si>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</si>
  <si>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</si>
  <si>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</si>
  <si>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</si>
  <si>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</si>
  <si>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</si>
  <si>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</si>
  <si>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</si>
  <si>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</si>
  <si>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</si>
  <si>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</si>
  <si>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</si>
  <si>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</si>
  <si>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</si>
  <si>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</si>
  <si>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</si>
  <si>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</si>
  <si>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</si>
  <si>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</si>
  <si>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</si>
  <si>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</si>
  <si>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</si>
  <si>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</si>
  <si>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</si>
  <si>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</si>
  <si>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</si>
  <si>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</si>
  <si>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</si>
  <si>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</si>
  <si>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</si>
  <si>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</si>
  <si>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</si>
  <si>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</si>
  <si>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</si>
  <si>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</si>
  <si>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</si>
  <si>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</si>
  <si>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</si>
  <si>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</si>
  <si>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</si>
  <si>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</si>
  <si>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</si>
  <si>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</si>
  <si>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</si>
  <si>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</si>
  <si>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</si>
  <si>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</si>
  <si>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</si>
  <si>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</si>
  <si>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</si>
  <si>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</si>
  <si>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</si>
  <si>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</si>
  <si>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</si>
  <si>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</si>
  <si>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</si>
  <si>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</si>
  <si>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</si>
  <si>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</si>
  <si>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</si>
  <si>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</si>
  <si>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</si>
  <si>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</si>
  <si>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</si>
  <si>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</si>
  <si>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</si>
  <si>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</si>
  <si>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</si>
  <si>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</si>
  <si>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</si>
  <si>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</si>
  <si>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</si>
  <si>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</si>
  <si>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</si>
  <si>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</si>
  <si>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</si>
  <si>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</si>
  <si>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</si>
  <si>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</si>
  <si>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</si>
  <si>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</si>
  <si>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</si>
  <si>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</si>
  <si>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</si>
  <si>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</si>
  <si>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</si>
  <si>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</si>
  <si>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</si>
  <si>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</si>
  <si>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</si>
  <si>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</si>
  <si>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</si>
  <si>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</si>
  <si>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</si>
  <si>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</si>
  <si>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</si>
  <si>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</si>
  <si>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</si>
  <si>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</si>
  <si>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</si>
  <si>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</si>
  <si>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</si>
  <si>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</si>
  <si>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</si>
  <si>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</si>
  <si>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</si>
  <si>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</si>
  <si>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</si>
  <si>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</si>
  <si>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</si>
  <si>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</si>
  <si>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</si>
  <si>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</si>
  <si>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</si>
  <si>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</si>
  <si>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</si>
  <si>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</si>
  <si>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</si>
  <si>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</si>
  <si>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</si>
  <si>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</si>
  <si>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</si>
  <si>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</si>
  <si>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</si>
  <si>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</si>
  <si>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</si>
  <si>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</si>
  <si>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</si>
  <si>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</si>
  <si>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</si>
  <si>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</si>
  <si>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</si>
  <si>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</si>
  <si>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</si>
  <si>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</si>
  <si>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</si>
  <si>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</si>
  <si>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</si>
  <si>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</si>
  <si>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</si>
  <si>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</si>
  <si>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</si>
  <si>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</si>
  <si>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</si>
  <si>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</si>
  <si>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</si>
  <si>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</si>
  <si>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</si>
  <si>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</si>
  <si>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</si>
  <si>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</si>
  <si>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</si>
  <si>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</si>
  <si>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</si>
  <si>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</si>
  <si>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</si>
  <si>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</si>
  <si>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</si>
  <si>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</si>
  <si>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</si>
  <si>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</si>
  <si>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</si>
  <si>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</si>
  <si>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</si>
  <si>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</si>
  <si>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</si>
  <si>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</si>
  <si>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</si>
  <si>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</si>
  <si>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</si>
  <si>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</si>
  <si>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</si>
  <si>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</si>
  <si>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</si>
  <si>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</si>
  <si>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</si>
  <si>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</si>
  <si>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</si>
  <si>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</si>
  <si>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</si>
  <si>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</si>
  <si>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</si>
  <si>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</si>
  <si>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</si>
  <si>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</si>
  <si>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</si>
  <si>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</si>
  <si>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</si>
  <si>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</si>
  <si>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</si>
  <si>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</si>
  <si>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</si>
  <si>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</si>
  <si>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</si>
  <si>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</si>
  <si>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</si>
  <si>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</si>
  <si>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</si>
  <si>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</si>
  <si>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</si>
  <si>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</si>
  <si>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</si>
  <si>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</si>
  <si>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</si>
  <si>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</si>
  <si>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</si>
  <si>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</si>
  <si>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</si>
  <si>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</si>
  <si>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</si>
  <si>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</si>
  <si>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</si>
  <si>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</si>
  <si>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</si>
  <si>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</si>
  <si>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</si>
  <si>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</si>
  <si>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</si>
  <si>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</si>
  <si>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</si>
  <si>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</si>
  <si>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</si>
  <si>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</si>
  <si>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</si>
  <si>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</si>
  <si>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</si>
  <si>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</si>
  <si>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</si>
  <si>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</si>
  <si>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</si>
  <si>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</si>
  <si>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</si>
  <si>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</si>
  <si>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</si>
  <si>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</si>
  <si>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</si>
  <si>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</si>
  <si>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</si>
  <si>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</si>
  <si>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</si>
  <si>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</si>
  <si>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</si>
  <si>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</si>
  <si>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</si>
  <si>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</si>
  <si>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</si>
  <si>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</si>
  <si>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</si>
  <si>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</si>
  <si>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</si>
  <si>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</si>
  <si>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</si>
  <si>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</si>
  <si>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</si>
  <si>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</si>
  <si>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</si>
  <si>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</si>
  <si>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</si>
  <si>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</si>
  <si>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</si>
  <si>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</si>
  <si>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</si>
  <si>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</si>
  <si>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</si>
  <si>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</si>
  <si>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</si>
  <si>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</si>
  <si>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</si>
  <si>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</si>
  <si>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</si>
  <si>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</si>
  <si>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</si>
  <si>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</si>
  <si>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</si>
  <si>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</si>
  <si>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</si>
  <si>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</si>
  <si>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</si>
  <si>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</si>
  <si>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</si>
  <si>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</si>
  <si>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</si>
  <si>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</si>
  <si>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</si>
  <si>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</si>
  <si>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</si>
  <si>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</si>
  <si>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</si>
  <si>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</si>
  <si>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</si>
  <si>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</si>
  <si>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</si>
  <si>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</si>
  <si>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</si>
  <si>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</si>
  <si>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</si>
  <si>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</si>
  <si>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</si>
  <si>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</si>
  <si>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</si>
  <si>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</si>
  <si>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</si>
  <si>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</si>
  <si>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</si>
  <si>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</si>
  <si>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</si>
  <si>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</si>
  <si>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</si>
  <si>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</si>
  <si>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</si>
  <si>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</si>
  <si>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</si>
  <si>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</si>
  <si>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</si>
  <si>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</si>
  <si>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</si>
  <si>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</si>
  <si>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</si>
  <si>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</si>
  <si>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</si>
  <si>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</si>
  <si>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</si>
  <si>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</si>
  <si>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</si>
  <si>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</si>
  <si>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</si>
  <si>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</si>
  <si>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</si>
  <si>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</si>
  <si>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</si>
  <si>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</si>
  <si>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</si>
  <si>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</si>
  <si>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</si>
  <si>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</si>
  <si>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</si>
  <si>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</si>
  <si>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</si>
  <si>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</si>
  <si>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</si>
  <si>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</si>
  <si>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</si>
  <si>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</si>
  <si>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</si>
  <si>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</si>
  <si>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</si>
  <si>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</si>
  <si>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</si>
  <si>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</si>
  <si>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</si>
  <si>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</si>
  <si>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</si>
  <si>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</si>
  <si>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</si>
  <si>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</si>
  <si>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</si>
  <si>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</si>
  <si>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</si>
  <si>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</si>
  <si>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</si>
  <si>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</si>
  <si>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</si>
  <si>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</si>
  <si>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</si>
  <si>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</si>
  <si>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</si>
  <si>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</si>
  <si>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</si>
  <si>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</si>
  <si>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</si>
  <si>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</si>
  <si>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</si>
  <si>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</si>
  <si>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</si>
  <si>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</si>
  <si>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</si>
  <si>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</si>
  <si>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</si>
  <si>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</si>
  <si>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</si>
  <si>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</si>
  <si>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</si>
  <si>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</si>
  <si>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</si>
  <si>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</si>
  <si>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</si>
  <si>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</si>
  <si>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</si>
  <si>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</si>
  <si>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</si>
  <si>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</si>
  <si>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</si>
  <si>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</si>
  <si>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</si>
  <si>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</si>
  <si>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</si>
  <si>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</si>
  <si>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</si>
  <si>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</si>
  <si>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</si>
  <si>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</si>
  <si>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</si>
  <si>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</si>
  <si>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</si>
  <si>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</si>
  <si>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</si>
  <si>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</si>
  <si>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</si>
  <si>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</si>
  <si>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</si>
  <si>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</si>
  <si>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</si>
  <si>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</si>
  <si>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</si>
  <si>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</si>
  <si>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</si>
  <si>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</si>
  <si>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</si>
  <si>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</si>
  <si>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</si>
  <si>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</si>
  <si>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</si>
  <si>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</si>
  <si>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</si>
  <si>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</si>
  <si>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</si>
  <si>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</si>
  <si>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</si>
  <si>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</si>
  <si>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</si>
  <si>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</si>
  <si>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</si>
  <si>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</si>
  <si>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</si>
  <si>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</si>
  <si>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</si>
  <si>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</si>
  <si>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</si>
  <si>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</si>
  <si>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</si>
  <si>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</si>
  <si>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</si>
  <si>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</si>
  <si>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</si>
  <si>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</si>
  <si>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</si>
  <si>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</si>
  <si>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</si>
  <si>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</si>
  <si>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</si>
  <si>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</si>
  <si>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</si>
  <si>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</si>
  <si>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</si>
  <si>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</si>
  <si>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</si>
  <si>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</si>
  <si>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</si>
  <si>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</si>
  <si>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</si>
  <si>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</si>
  <si>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</si>
  <si>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</si>
  <si>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</si>
  <si>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</si>
  <si>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</si>
  <si>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</si>
  <si>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</si>
  <si>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</si>
  <si>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</si>
  <si>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</si>
  <si>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</si>
  <si>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</si>
  <si>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</si>
  <si>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</si>
  <si>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</si>
  <si>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</si>
  <si>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</si>
  <si>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</si>
  <si>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</si>
  <si>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</si>
  <si>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</si>
  <si>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</si>
  <si>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</si>
  <si>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</si>
  <si>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</si>
  <si>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</si>
  <si>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</si>
  <si>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</si>
  <si>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</si>
  <si>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</si>
  <si>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</si>
  <si>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</si>
  <si>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</si>
  <si>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</si>
  <si>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</si>
  <si>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</si>
  <si>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</si>
  <si>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</si>
  <si>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</si>
  <si>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</si>
  <si>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</si>
  <si>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</si>
  <si>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</si>
  <si>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</si>
  <si>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</si>
  <si>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</si>
  <si>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</si>
  <si>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</si>
  <si>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</si>
  <si>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</si>
  <si>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</si>
  <si>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</si>
  <si>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</si>
  <si>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</si>
  <si>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</si>
  <si>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</si>
  <si>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</si>
  <si>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</si>
  <si>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</si>
  <si>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</si>
  <si>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</si>
  <si>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</si>
  <si>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</si>
  <si>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</si>
  <si>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</si>
  <si>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</si>
  <si>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</si>
  <si>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</si>
  <si>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</si>
  <si>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</si>
  <si>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</si>
  <si>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</si>
  <si>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</si>
  <si>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</si>
  <si>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</si>
  <si>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</si>
  <si>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</si>
  <si>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</si>
  <si>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</si>
  <si>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</si>
  <si>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</si>
  <si>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</si>
  <si>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</si>
  <si>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</si>
  <si>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</si>
  <si>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</si>
  <si>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</si>
  <si>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</si>
  <si>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</si>
  <si>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</si>
  <si>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</si>
  <si>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</si>
  <si>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</si>
  <si>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</si>
  <si>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</si>
  <si>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</si>
  <si>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</si>
  <si>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</si>
  <si>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</si>
  <si>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</si>
  <si>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</si>
  <si>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</si>
  <si>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</si>
  <si>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</si>
  <si>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</si>
  <si>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</si>
  <si>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</si>
  <si>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</si>
  <si>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</si>
  <si>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</si>
  <si>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</si>
  <si>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</si>
  <si>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</si>
  <si>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</si>
  <si>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</si>
  <si>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</si>
  <si>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</si>
  <si>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</si>
  <si>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</si>
  <si>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</si>
  <si>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</si>
  <si>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</si>
  <si>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</si>
  <si>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</si>
  <si>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</si>
  <si>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</si>
  <si>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</si>
  <si>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</si>
  <si>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</si>
  <si>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</si>
  <si>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</si>
  <si>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</si>
  <si>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</si>
  <si>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</si>
  <si>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</si>
  <si>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</si>
  <si>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</si>
  <si>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</si>
  <si>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</si>
  <si>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</si>
  <si>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</si>
  <si>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</si>
  <si>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</si>
  <si>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</si>
  <si>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</si>
  <si>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</si>
  <si>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</si>
  <si>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</si>
  <si>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</si>
  <si>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</si>
  <si>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</si>
  <si>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</si>
  <si>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</si>
  <si>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</si>
  <si>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</si>
  <si>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</si>
  <si>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</si>
  <si>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</si>
  <si>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</si>
  <si>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</si>
  <si>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</si>
  <si>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</si>
  <si>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</si>
  <si>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</si>
  <si>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</si>
  <si>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</si>
  <si>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</si>
  <si>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</si>
  <si>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</si>
  <si>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</si>
  <si>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</si>
  <si>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</si>
  <si>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</si>
  <si>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</si>
  <si>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</si>
  <si>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</si>
  <si>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</si>
  <si>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</si>
  <si>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</si>
  <si>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</si>
  <si>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</si>
  <si>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</si>
  <si>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</si>
  <si>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</si>
  <si>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</si>
  <si>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</si>
  <si>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</si>
  <si>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</si>
  <si>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</si>
  <si>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</si>
  <si>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</si>
  <si>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</si>
  <si>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</si>
  <si>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</si>
  <si>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</si>
  <si>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</si>
  <si>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</si>
  <si>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</si>
  <si>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</si>
  <si>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</si>
  <si>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</si>
  <si>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</si>
  <si>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</si>
  <si>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</si>
  <si>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</si>
  <si>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</si>
  <si>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</si>
  <si>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</si>
  <si>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</si>
  <si>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</si>
  <si>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</si>
  <si>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</si>
  <si>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</si>
  <si>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</si>
  <si>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</si>
  <si>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</si>
  <si>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</si>
  <si>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</si>
  <si>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</si>
  <si>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</si>
  <si>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</si>
  <si>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</si>
  <si>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</si>
  <si>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</si>
  <si>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</si>
  <si>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</si>
  <si>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</si>
  <si>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</si>
  <si>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</si>
  <si>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</si>
  <si>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</si>
  <si>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</si>
  <si>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</si>
  <si>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</si>
  <si>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</si>
  <si>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</si>
  <si>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</si>
  <si>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</si>
  <si>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</si>
  <si>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</si>
  <si>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</si>
  <si>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</si>
  <si>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</si>
  <si>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</si>
  <si>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</si>
  <si>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</si>
  <si>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</si>
  <si>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</si>
  <si>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</si>
  <si>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</si>
  <si>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</si>
  <si>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</si>
  <si>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</si>
  <si>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</si>
  <si>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</si>
  <si>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</si>
  <si>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</si>
  <si>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</si>
  <si>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</si>
  <si>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</si>
  <si>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</si>
  <si>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</si>
  <si>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</si>
  <si>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</si>
  <si>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</si>
  <si>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</si>
  <si>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</si>
  <si>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</si>
  <si>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</si>
  <si>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</si>
  <si>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</si>
  <si>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</si>
  <si>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</si>
  <si>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</si>
  <si>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</si>
  <si>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</si>
  <si>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</si>
  <si>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</si>
  <si>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</si>
  <si>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</si>
  <si>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</si>
  <si>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</si>
  <si>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</si>
  <si>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</si>
  <si>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</si>
  <si>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</si>
  <si>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</si>
  <si>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</si>
  <si>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</si>
  <si>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</si>
  <si>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</si>
  <si>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</si>
  <si>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</si>
  <si>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</si>
  <si>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</si>
  <si>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</si>
  <si>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</si>
  <si>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</si>
  <si>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</si>
  <si>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</si>
  <si>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</si>
  <si>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</si>
  <si>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</si>
  <si>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</si>
  <si>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</si>
  <si>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</si>
  <si>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</si>
  <si>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</si>
  <si>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</si>
  <si>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</si>
  <si>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</si>
  <si>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</si>
  <si>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</si>
  <si>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</si>
  <si>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</si>
  <si>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</si>
  <si>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</si>
  <si>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</si>
  <si>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</si>
  <si>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</si>
  <si>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</si>
  <si>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</si>
  <si>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</si>
  <si>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</si>
  <si>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</si>
  <si>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</si>
  <si>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</si>
  <si>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</si>
  <si>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</si>
  <si>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</si>
  <si>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</si>
  <si>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</si>
  <si>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</si>
  <si>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</si>
  <si>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</si>
  <si>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</si>
  <si>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</si>
  <si>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</si>
  <si>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</si>
  <si>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</si>
  <si>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</si>
  <si>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</si>
  <si>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</si>
  <si>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</si>
  <si>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</si>
  <si>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</si>
  <si>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</si>
  <si>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</si>
  <si>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</si>
  <si>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</si>
  <si>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</si>
  <si>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</si>
  <si>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</si>
  <si>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</si>
  <si>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</si>
  <si>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</si>
  <si>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</si>
  <si>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</si>
  <si>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</si>
  <si>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</si>
  <si>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</si>
  <si>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</si>
  <si>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</si>
  <si>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</si>
  <si>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</si>
  <si>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</si>
  <si>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</si>
  <si>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</si>
  <si>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</si>
  <si>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</si>
  <si>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</si>
  <si>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</si>
  <si>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</si>
  <si>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</si>
  <si>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</si>
  <si>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</si>
  <si>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</si>
  <si>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</si>
  <si>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</si>
  <si>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</si>
  <si>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</si>
  <si>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</si>
  <si>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</si>
  <si>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</si>
  <si>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</si>
  <si>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</si>
  <si>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</si>
  <si>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</si>
  <si>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</si>
  <si>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</si>
  <si>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</si>
  <si>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</si>
  <si>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</si>
  <si>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</si>
  <si>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</si>
  <si>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</si>
  <si>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</si>
  <si>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</si>
  <si>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</si>
  <si>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</si>
  <si>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</si>
  <si>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</si>
  <si>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</si>
  <si>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</si>
  <si>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</si>
  <si>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</si>
  <si>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</si>
  <si>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</si>
  <si>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</si>
  <si>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</si>
  <si>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</si>
  <si>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</si>
  <si>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</si>
  <si>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</si>
  <si>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</si>
  <si>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</si>
  <si>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</si>
  <si>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</si>
  <si>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</si>
  <si>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</si>
  <si>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</si>
  <si>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</si>
  <si>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</si>
  <si>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</si>
  <si>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</si>
  <si>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</si>
  <si>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</si>
  <si>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</si>
  <si>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</si>
  <si>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</si>
  <si>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</si>
  <si>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</si>
  <si>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</si>
  <si>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</si>
  <si>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</si>
  <si>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</si>
  <si>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</si>
  <si>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</si>
  <si>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</si>
  <si>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</si>
  <si>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</si>
  <si>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</si>
  <si>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</si>
  <si>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</si>
  <si>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</si>
  <si>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</si>
  <si>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</si>
  <si>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</si>
  <si>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</si>
  <si>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</si>
  <si>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</si>
  <si>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</si>
  <si>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</si>
  <si>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</si>
  <si>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</si>
  <si>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</si>
  <si>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</si>
  <si>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</si>
  <si>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</si>
  <si>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</si>
  <si>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</si>
  <si>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</si>
  <si>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</si>
  <si>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</si>
  <si>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</si>
  <si>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</si>
  <si>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</si>
  <si>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</si>
  <si>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</si>
  <si>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</si>
  <si>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</si>
  <si>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</si>
  <si>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</si>
  <si>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</si>
  <si>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</si>
  <si>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</si>
  <si>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</si>
  <si>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</si>
  <si>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</si>
  <si>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</si>
  <si>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</si>
  <si>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</si>
  <si>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</si>
  <si>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</si>
  <si>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</si>
  <si>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</si>
  <si>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</si>
  <si>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</si>
  <si>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</si>
  <si>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</si>
  <si>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</si>
  <si>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</si>
  <si>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</si>
  <si>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</si>
  <si>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</si>
  <si>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</si>
  <si>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</si>
  <si>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</si>
  <si>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</si>
  <si>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</si>
  <si>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</si>
  <si>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</si>
  <si>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</si>
  <si>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</si>
  <si>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</si>
  <si>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</si>
  <si>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</si>
  <si>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</si>
  <si>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</si>
  <si>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</si>
  <si>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</si>
  <si>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</si>
  <si>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</si>
  <si>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</si>
  <si>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</si>
  <si>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</si>
  <si>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</si>
  <si>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</si>
  <si>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</si>
  <si>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</si>
  <si>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</si>
  <si>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</si>
  <si>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</si>
  <si>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</si>
  <si>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</si>
  <si>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</si>
  <si>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</si>
  <si>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</si>
  <si>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</si>
  <si>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</si>
  <si>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</si>
  <si>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</si>
  <si>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</si>
  <si>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</si>
  <si>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</si>
  <si>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</si>
  <si>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</si>
  <si>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</si>
  <si>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</si>
  <si>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</si>
  <si>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</si>
  <si>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</si>
  <si>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</si>
  <si>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</si>
  <si>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</si>
  <si>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</si>
  <si>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</si>
  <si>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</si>
  <si>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</si>
  <si>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</si>
  <si>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</si>
  <si>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</si>
  <si>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</si>
  <si>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</si>
  <si>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</si>
  <si>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</si>
  <si>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</si>
  <si>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</si>
  <si>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</si>
  <si>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</si>
  <si>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</si>
  <si>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</si>
  <si>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</si>
  <si>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</si>
  <si>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</si>
  <si>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</si>
  <si>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</si>
  <si>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</si>
  <si>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</si>
  <si>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</si>
  <si>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</si>
  <si>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</si>
  <si>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</si>
  <si>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</si>
  <si>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</si>
  <si>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</si>
  <si>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</si>
  <si>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</si>
  <si>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</si>
  <si>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</si>
  <si>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</si>
  <si>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</si>
  <si>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</si>
  <si>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</si>
  <si>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</si>
  <si>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</si>
  <si>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</si>
  <si>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</si>
  <si>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</si>
  <si>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</si>
  <si>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</si>
  <si>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</si>
  <si>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</si>
  <si>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</si>
  <si>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</si>
  <si>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</si>
  <si>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</si>
  <si>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</si>
  <si>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</si>
  <si>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</si>
  <si>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</si>
  <si>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</si>
  <si>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</si>
  <si>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</si>
  <si>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</si>
  <si>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</si>
  <si>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</si>
  <si>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</si>
  <si>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</si>
  <si>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</si>
  <si>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</si>
  <si>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</si>
  <si>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</si>
  <si>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</si>
  <si>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</si>
  <si>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</si>
  <si>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</si>
  <si>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</si>
  <si>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</si>
  <si>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</si>
  <si>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</si>
  <si>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</si>
  <si>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</si>
  <si>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</si>
  <si>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</si>
  <si>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</si>
  <si>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</si>
  <si>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</si>
  <si>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</si>
  <si>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</si>
  <si>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</si>
  <si>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</si>
  <si>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</si>
  <si>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</si>
  <si>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</si>
  <si>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</si>
  <si>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</si>
  <si>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</si>
  <si>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</si>
  <si>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</si>
  <si>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</si>
  <si>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</si>
  <si>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</si>
  <si>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</si>
  <si>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</si>
  <si>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</si>
  <si>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</si>
  <si>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</si>
  <si>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</si>
  <si>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</si>
  <si>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</si>
  <si>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</si>
  <si>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</si>
  <si>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</si>
  <si>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</si>
  <si>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</si>
  <si>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</si>
  <si>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</si>
  <si>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</si>
  <si>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</si>
  <si>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</si>
  <si>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</si>
  <si>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</si>
  <si>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</si>
  <si>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</si>
  <si>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</si>
  <si>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</si>
  <si>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</si>
  <si>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</si>
  <si>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</si>
  <si>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</si>
  <si>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</si>
  <si>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</si>
  <si>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</si>
  <si>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</si>
  <si>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</si>
  <si>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</si>
  <si>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</si>
  <si>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</si>
  <si>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</si>
  <si>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</si>
  <si>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</si>
  <si>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</si>
  <si>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</si>
  <si>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</si>
  <si>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</si>
  <si>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</si>
  <si>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</si>
  <si>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</si>
  <si>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</si>
  <si>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</si>
  <si>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</si>
  <si>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</si>
  <si>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</si>
  <si>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</si>
  <si>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</si>
  <si>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</si>
  <si>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</si>
  <si>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</si>
  <si>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</si>
  <si>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</si>
  <si>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</si>
  <si>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</si>
  <si>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</si>
  <si>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</si>
  <si>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</si>
  <si>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</si>
  <si>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</si>
  <si>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</si>
  <si>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</si>
  <si>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</si>
  <si>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</si>
  <si>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</si>
  <si>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</si>
  <si>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</si>
  <si>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</si>
  <si>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</si>
  <si>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</si>
  <si>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</si>
  <si>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</si>
  <si>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</si>
  <si>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</si>
  <si>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</si>
  <si>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</si>
  <si>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</si>
  <si>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</si>
  <si>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</si>
  <si>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</si>
  <si>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</si>
  <si>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</si>
  <si>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</si>
  <si>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</si>
  <si>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</si>
  <si>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</si>
  <si>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</si>
  <si>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</si>
  <si>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</si>
  <si>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</si>
  <si>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</si>
  <si>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</si>
  <si>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</si>
  <si>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</si>
  <si>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</si>
  <si>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</si>
  <si>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</si>
  <si>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</si>
  <si>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</si>
  <si>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</si>
  <si>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</si>
  <si>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</si>
  <si>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</si>
  <si>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</si>
  <si>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</si>
  <si>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</si>
  <si>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</si>
  <si>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</si>
  <si>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</si>
  <si>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</si>
  <si>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</si>
  <si>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</si>
  <si>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</si>
  <si>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</si>
  <si>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</si>
  <si>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</si>
  <si>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</si>
  <si>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</si>
  <si>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</si>
  <si>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</si>
  <si>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</si>
  <si>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</si>
  <si>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</si>
  <si>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</si>
  <si>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</si>
  <si>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</si>
  <si>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</si>
  <si>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</si>
  <si>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</si>
  <si>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</si>
  <si>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</si>
  <si>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</si>
  <si>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</si>
  <si>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</si>
  <si>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</si>
  <si>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</si>
  <si>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</si>
  <si>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</si>
  <si>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</si>
  <si>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</si>
  <si>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</si>
  <si>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</si>
  <si>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</si>
  <si>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</si>
  <si>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</si>
  <si>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</si>
  <si>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</si>
  <si>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</si>
  <si>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</si>
  <si>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</si>
  <si>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</si>
  <si>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</si>
  <si>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</si>
  <si>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</si>
  <si>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</si>
  <si>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</si>
  <si>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</si>
  <si>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</si>
  <si>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</si>
  <si>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</si>
  <si>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</si>
  <si>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</si>
  <si>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</si>
  <si>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</si>
  <si>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</si>
  <si>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</si>
  <si>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</si>
  <si>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</si>
  <si>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</si>
  <si>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</si>
  <si>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</si>
  <si>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</si>
  <si>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</si>
  <si>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</si>
  <si>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</si>
  <si>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</si>
  <si>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</si>
  <si>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</si>
  <si>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</si>
  <si>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</si>
  <si>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</si>
  <si>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</si>
  <si>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</si>
  <si>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</si>
  <si>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</si>
  <si>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</si>
  <si>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</si>
  <si>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</si>
  <si>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</si>
  <si>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</si>
  <si>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</si>
  <si>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</si>
  <si>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</si>
  <si>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</si>
  <si>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</si>
  <si>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</si>
  <si>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</si>
  <si>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</si>
  <si>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</si>
  <si>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</si>
  <si>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</si>
  <si>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</si>
  <si>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</si>
  <si>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</si>
  <si>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</si>
  <si>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</si>
  <si>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</si>
  <si>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</si>
  <si>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</si>
  <si>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</si>
  <si>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</si>
  <si>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</si>
  <si>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</si>
  <si>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</si>
  <si>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</si>
  <si>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</si>
  <si>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</si>
  <si>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</si>
  <si>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</si>
  <si>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</si>
  <si>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</si>
  <si>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</si>
  <si>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</si>
  <si>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</si>
  <si>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</si>
  <si>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</si>
  <si>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</si>
  <si>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</si>
  <si>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</si>
  <si>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</si>
  <si>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</si>
  <si>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</si>
  <si>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</si>
  <si>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</si>
  <si>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</si>
  <si>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</si>
  <si>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</si>
  <si>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</si>
  <si>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</si>
  <si>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</si>
  <si>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</si>
  <si>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</si>
  <si>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</si>
  <si>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</si>
  <si>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</si>
  <si>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</si>
  <si>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</si>
  <si>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</si>
  <si>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</si>
  <si>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</si>
  <si>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</si>
  <si>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</si>
  <si>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</si>
  <si>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</si>
  <si>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</si>
  <si>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</si>
  <si>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</si>
  <si>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</si>
  <si>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</si>
  <si>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</si>
  <si>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</si>
  <si>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</si>
  <si>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</si>
  <si>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</si>
  <si>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</si>
  <si>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</si>
  <si>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</si>
  <si>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</si>
  <si>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</si>
  <si>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</si>
  <si>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</si>
  <si>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</si>
  <si>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</si>
  <si>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</si>
  <si>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</si>
  <si>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</si>
  <si>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</si>
  <si>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</si>
  <si>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</si>
  <si>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</si>
  <si>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</si>
  <si>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</si>
  <si>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</si>
  <si>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</si>
  <si>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</si>
  <si>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</si>
  <si>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</si>
  <si>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</si>
  <si>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</si>
  <si>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</si>
  <si>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</si>
  <si>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</si>
  <si>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</si>
  <si>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</si>
  <si>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</si>
  <si>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</si>
  <si>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</si>
  <si>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</si>
  <si>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</si>
  <si>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</si>
  <si>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</si>
  <si>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</si>
  <si>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</si>
  <si>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</si>
  <si>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</si>
  <si>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</si>
  <si>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</si>
  <si>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</si>
  <si>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</si>
  <si>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</si>
  <si>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</si>
  <si>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</si>
  <si>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</si>
  <si>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</si>
  <si>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</si>
  <si>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</si>
  <si>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</si>
  <si>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</si>
  <si>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</si>
  <si>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</si>
  <si>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</si>
  <si>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</si>
  <si>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</si>
  <si>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</si>
  <si>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</si>
  <si>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</si>
  <si>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</si>
  <si>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</si>
  <si>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</si>
  <si>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</si>
  <si>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</si>
  <si>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</si>
  <si>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</si>
  <si>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</si>
  <si>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</si>
  <si>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</si>
  <si>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</si>
  <si>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</si>
  <si>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</si>
  <si>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</si>
  <si>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</si>
  <si>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</si>
  <si>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</si>
  <si>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</si>
  <si>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</si>
  <si>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</si>
  <si>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</si>
  <si>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</si>
  <si>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</si>
  <si>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</si>
  <si>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</si>
  <si>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</si>
  <si>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</si>
  <si>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</si>
  <si>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</si>
  <si>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</si>
  <si>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</si>
  <si>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</si>
  <si>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</si>
  <si>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</si>
  <si>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</si>
  <si>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</si>
  <si>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</si>
  <si>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</si>
  <si>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</si>
  <si>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</si>
  <si>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</si>
  <si>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</si>
  <si>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</si>
  <si>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</si>
  <si>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</si>
  <si>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</si>
  <si>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</si>
  <si>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</si>
  <si>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</si>
  <si>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</si>
  <si>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</si>
  <si>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</si>
  <si>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</si>
  <si>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</si>
  <si>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</si>
  <si>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</si>
  <si>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</si>
  <si>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</si>
  <si>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</si>
  <si>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</si>
  <si>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</si>
  <si>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</si>
  <si>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</si>
  <si>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</si>
  <si>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</si>
  <si>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</si>
  <si>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</si>
  <si>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</si>
  <si>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</si>
  <si>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</si>
  <si>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</si>
  <si>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</si>
  <si>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</si>
  <si>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</si>
  <si>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</si>
  <si>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</si>
  <si>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</si>
  <si>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</si>
  <si>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</si>
  <si>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</si>
  <si>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</si>
  <si>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</si>
  <si>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</si>
  <si>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</si>
  <si>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</si>
  <si>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</si>
  <si>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</si>
  <si>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</si>
  <si>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</si>
  <si>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</si>
  <si>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</si>
  <si>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</si>
  <si>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</si>
  <si>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</si>
  <si>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</si>
  <si>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</si>
  <si>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</si>
  <si>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</si>
  <si>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</si>
  <si>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</si>
  <si>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</si>
  <si>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</si>
  <si>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</si>
  <si>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</si>
  <si>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</si>
  <si>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</si>
  <si>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</si>
  <si>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</si>
  <si>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</si>
  <si>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</si>
  <si>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</si>
  <si>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</si>
  <si>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</si>
  <si>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</si>
  <si>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</si>
  <si>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</si>
  <si>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</si>
  <si>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</si>
  <si>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</si>
  <si>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</si>
  <si>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</si>
  <si>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</si>
  <si>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</si>
  <si>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</si>
  <si>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</si>
  <si>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</si>
  <si>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</si>
  <si>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</si>
  <si>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</si>
  <si>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</si>
  <si>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</si>
  <si>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</si>
  <si>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</si>
  <si>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</si>
  <si>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</si>
  <si>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</si>
  <si>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</si>
  <si>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</si>
  <si>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</si>
  <si>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</si>
  <si>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</si>
  <si>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</si>
  <si>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</si>
  <si>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</si>
  <si>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</si>
  <si>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</si>
  <si>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</si>
  <si>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</si>
  <si>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</si>
  <si>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</si>
  <si>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</si>
  <si>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</si>
  <si>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</si>
  <si>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</si>
  <si>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</si>
  <si>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</si>
  <si>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</si>
  <si>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</si>
  <si>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</si>
  <si>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</si>
  <si>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</si>
  <si>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</si>
  <si>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</si>
  <si>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</si>
  <si>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</si>
  <si>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</si>
  <si>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</si>
  <si>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</si>
  <si>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</si>
  <si>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</si>
  <si>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</si>
  <si>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</si>
  <si>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</si>
  <si>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</si>
  <si>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</si>
  <si>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</si>
  <si>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</si>
  <si>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</si>
  <si>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</si>
  <si>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</si>
  <si>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</si>
  <si>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</si>
  <si>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</si>
  <si>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</si>
  <si>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</si>
  <si>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</si>
  <si>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</si>
  <si>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</si>
  <si>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</si>
  <si>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</si>
  <si>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</si>
  <si>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</si>
  <si>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</si>
  <si>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</si>
  <si>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</si>
  <si>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</si>
  <si>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</si>
  <si>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</si>
  <si>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</si>
  <si>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</si>
  <si>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</si>
  <si>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</si>
  <si>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</si>
  <si>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</si>
  <si>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</si>
  <si>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</si>
  <si>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</si>
  <si>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</si>
  <si>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</si>
  <si>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</si>
  <si>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</si>
  <si>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</si>
  <si>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</si>
  <si>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</si>
  <si>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</si>
  <si>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</si>
  <si>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</si>
  <si>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</si>
  <si>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</si>
  <si>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</si>
  <si>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</si>
  <si>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</si>
  <si>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</si>
  <si>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</si>
  <si>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</si>
  <si>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</si>
  <si>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</si>
  <si>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</si>
  <si>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</si>
  <si>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</si>
  <si>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</si>
  <si>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</si>
  <si>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</si>
  <si>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</si>
  <si>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</si>
  <si>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</si>
  <si>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</si>
  <si>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</si>
  <si>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</si>
  <si>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</si>
  <si>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</si>
  <si>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</si>
  <si>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</si>
  <si>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</si>
  <si>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</si>
  <si>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</si>
  <si>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</si>
  <si>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</si>
  <si>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</si>
  <si>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</si>
  <si>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</si>
  <si>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</si>
  <si>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</si>
  <si>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</si>
  <si>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</si>
  <si>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</si>
  <si>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</si>
  <si>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</si>
  <si>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</si>
  <si>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</si>
  <si>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</si>
  <si>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</si>
  <si>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</si>
  <si>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</si>
  <si>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</si>
  <si>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</si>
  <si>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</si>
  <si>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</si>
  <si>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</si>
  <si>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</si>
  <si>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</si>
  <si>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</si>
  <si>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</si>
  <si>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</si>
  <si>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</si>
  <si>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</si>
  <si>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</si>
  <si>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</si>
  <si>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</si>
  <si>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</si>
  <si>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</si>
  <si>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</si>
  <si>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</si>
  <si>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</si>
  <si>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</si>
  <si>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</si>
  <si>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</si>
  <si>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</si>
  <si>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</si>
  <si>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</si>
  <si>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</si>
  <si>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</si>
  <si>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</si>
  <si>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</si>
  <si>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</si>
  <si>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</si>
  <si>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</si>
  <si>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</si>
  <si>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</si>
  <si>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</si>
  <si>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</si>
  <si>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</si>
  <si>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</si>
  <si>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</si>
  <si>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</si>
  <si>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</si>
  <si>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</si>
  <si>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</si>
  <si>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</si>
  <si>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</si>
  <si>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</si>
  <si>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</si>
  <si>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</si>
  <si>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</si>
  <si>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</si>
  <si>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</si>
  <si>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</si>
  <si>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</si>
  <si>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</si>
  <si>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</si>
  <si>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</si>
  <si>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</si>
  <si>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</si>
  <si>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</si>
  <si>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</si>
  <si>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</si>
  <si>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</si>
  <si>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</si>
  <si>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</si>
  <si>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</si>
  <si>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</si>
  <si>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</si>
  <si>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</si>
  <si>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</si>
  <si>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</si>
  <si>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</si>
  <si>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</si>
  <si>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</si>
  <si>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</si>
  <si>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</si>
  <si>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</si>
  <si>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</si>
  <si>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</si>
  <si>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</si>
  <si>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</si>
  <si>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</si>
  <si>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</si>
  <si>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</si>
  <si>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</si>
  <si>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</si>
  <si>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</si>
  <si>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</si>
  <si>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</si>
  <si>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</si>
  <si>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</si>
  <si>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</si>
  <si>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</si>
  <si>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</si>
  <si>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</si>
  <si>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</si>
  <si>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</si>
  <si>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</si>
  <si>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</si>
  <si>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</si>
  <si>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</si>
  <si>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</si>
  <si>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</si>
  <si>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</si>
  <si>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</si>
  <si>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</si>
  <si>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</si>
  <si>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</si>
  <si>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</si>
  <si>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</si>
  <si>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</si>
  <si>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</si>
  <si>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</si>
  <si>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</si>
  <si>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</si>
  <si>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</si>
  <si>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</si>
  <si>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</si>
  <si>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</si>
  <si>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</si>
  <si>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</si>
  <si>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</si>
  <si>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</si>
  <si>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</si>
  <si>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</si>
  <si>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</si>
  <si>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</si>
  <si>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</si>
  <si>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</si>
  <si>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</si>
  <si>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</si>
  <si>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</si>
  <si>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</si>
  <si>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</si>
  <si>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</si>
  <si>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</si>
  <si>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</si>
  <si>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</si>
  <si>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</si>
  <si>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</si>
  <si>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</si>
  <si>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</si>
  <si>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</si>
  <si>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</si>
  <si>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</si>
  <si>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</si>
  <si>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</si>
  <si>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</si>
  <si>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</si>
  <si>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</si>
  <si>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</si>
  <si>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</si>
  <si>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</si>
  <si>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</si>
  <si>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</si>
  <si>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</si>
  <si>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</si>
  <si>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</si>
  <si>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</si>
  <si>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</si>
  <si>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</si>
  <si>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</si>
  <si>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</si>
  <si>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</si>
  <si>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</si>
  <si>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</si>
  <si>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</si>
  <si>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</si>
  <si>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</si>
  <si>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</si>
  <si>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</si>
  <si>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</si>
  <si>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</si>
  <si>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</si>
  <si>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</si>
  <si>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</si>
  <si>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</si>
  <si>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</si>
  <si>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</si>
  <si>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</si>
  <si>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</si>
  <si>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</si>
  <si>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</si>
  <si>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</si>
  <si>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</si>
  <si>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</si>
  <si>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</si>
  <si>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</si>
  <si>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</si>
  <si>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</si>
  <si>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</si>
  <si>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</si>
  <si>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</si>
  <si>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</si>
  <si>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</si>
  <si>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</si>
  <si>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</si>
  <si>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</si>
  <si>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</si>
  <si>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</si>
  <si>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</si>
  <si>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</si>
  <si>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</si>
  <si>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</si>
  <si>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</si>
  <si>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</si>
  <si>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</si>
  <si>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</si>
  <si>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</si>
  <si>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</si>
  <si>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</si>
  <si>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</si>
  <si>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</si>
  <si>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</si>
  <si>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</si>
  <si>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</si>
  <si>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</si>
  <si>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</si>
  <si>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</si>
  <si>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</si>
  <si>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</si>
  <si>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</si>
  <si>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</si>
  <si>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</si>
  <si>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</si>
  <si>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</si>
  <si>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</si>
  <si>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</si>
  <si>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</si>
  <si>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</si>
  <si>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</si>
  <si>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</si>
  <si>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</si>
  <si>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</si>
  <si>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</si>
  <si>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</si>
  <si>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</si>
  <si>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</si>
  <si>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</si>
  <si>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</si>
  <si>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</si>
  <si>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</si>
  <si>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</si>
  <si>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</si>
  <si>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</si>
  <si>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</si>
  <si>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</si>
  <si>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</si>
  <si>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</si>
  <si>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</si>
  <si>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</si>
  <si>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</si>
  <si>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</si>
  <si>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</si>
  <si>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</si>
  <si>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</si>
  <si>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</si>
  <si>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</si>
  <si>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</si>
  <si>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</si>
  <si>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</si>
  <si>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</si>
  <si>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</si>
  <si>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</si>
  <si>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</si>
  <si>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</si>
  <si>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</si>
  <si>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</si>
  <si>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</si>
  <si>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</si>
  <si>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</si>
  <si>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</si>
  <si>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</si>
  <si>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</si>
  <si>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</si>
  <si>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</si>
  <si>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</si>
  <si>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</si>
  <si>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</si>
  <si>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</si>
  <si>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</si>
  <si>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</si>
  <si>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</si>
  <si>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</si>
  <si>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</si>
  <si>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</si>
  <si>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</si>
  <si>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</si>
  <si>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</si>
  <si>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</si>
  <si>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</si>
  <si>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</si>
  <si>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</si>
  <si>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</si>
  <si>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</si>
  <si>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</si>
  <si>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</si>
  <si>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</si>
  <si>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</si>
  <si>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</si>
  <si>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</si>
  <si>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</si>
  <si>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</si>
  <si>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</si>
  <si>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</si>
  <si>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</si>
  <si>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</si>
  <si>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</si>
  <si>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</si>
  <si>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</si>
  <si>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</si>
  <si>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</si>
  <si>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</si>
  <si>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</si>
  <si>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</si>
  <si>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</si>
  <si>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</si>
  <si>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</si>
  <si>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</si>
  <si>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</si>
  <si>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</si>
  <si>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</si>
  <si>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</si>
  <si>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</si>
  <si>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</si>
  <si>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</si>
  <si>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</si>
  <si>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</si>
  <si>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</si>
  <si>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</si>
  <si>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</si>
  <si>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</si>
  <si>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</si>
  <si>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</si>
  <si>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</si>
  <si>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</si>
  <si>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</si>
  <si>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</si>
  <si>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</si>
  <si>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</si>
  <si>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</si>
  <si>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</si>
  <si>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</si>
  <si>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</si>
  <si>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</si>
  <si>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</si>
  <si>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</si>
  <si>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</si>
  <si>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</si>
  <si>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</si>
  <si>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</si>
  <si>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</si>
  <si>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</si>
  <si>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</si>
  <si>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</si>
  <si>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</si>
  <si>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</si>
  <si>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</si>
  <si>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</si>
  <si>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</si>
  <si>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</si>
  <si>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</si>
  <si>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</si>
  <si>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</si>
  <si>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</si>
  <si>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</si>
  <si>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</si>
  <si>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</si>
  <si>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</si>
  <si>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</si>
  <si>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</si>
  <si>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</si>
  <si>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</si>
  <si>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</si>
  <si>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</si>
  <si>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</si>
  <si>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</si>
  <si>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</si>
  <si>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</si>
  <si>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</si>
  <si>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</si>
  <si>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</si>
  <si>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</si>
  <si>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</si>
  <si>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</si>
  <si>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</si>
  <si>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</si>
  <si>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</si>
  <si>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</si>
  <si>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</si>
  <si>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</si>
  <si>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</si>
  <si>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</si>
  <si>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</si>
  <si>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</si>
  <si>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</si>
  <si>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</si>
  <si>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</si>
  <si>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</si>
  <si>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</si>
  <si>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</si>
  <si>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</si>
  <si>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</si>
  <si>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</si>
  <si>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</si>
  <si>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</si>
  <si>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</si>
  <si>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</si>
  <si>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</si>
  <si>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</si>
  <si>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</si>
  <si>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</si>
  <si>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</si>
  <si>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</si>
  <si>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</si>
  <si>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</si>
  <si>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</si>
  <si>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</si>
  <si>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</si>
  <si>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</si>
  <si>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</si>
  <si>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</si>
  <si>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</si>
  <si>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</si>
  <si>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</si>
  <si>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</si>
  <si>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</si>
  <si>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</si>
  <si>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</si>
  <si>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</si>
  <si>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</si>
  <si>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</si>
  <si>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</si>
  <si>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</si>
  <si>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</si>
  <si>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</si>
  <si>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</si>
  <si>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</si>
  <si>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</si>
  <si>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</si>
  <si>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</si>
  <si>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</si>
  <si>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</si>
  <si>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</si>
  <si>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</si>
  <si>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</si>
  <si>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</si>
  <si>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</si>
  <si>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</si>
  <si>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</si>
  <si>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</si>
  <si>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</si>
  <si>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</si>
  <si>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</si>
  <si>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</si>
  <si>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</si>
  <si>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</si>
  <si>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</si>
  <si>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</si>
  <si>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</si>
  <si>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</si>
  <si>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</si>
  <si>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</si>
  <si>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</si>
  <si>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</si>
  <si>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</si>
  <si>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</si>
  <si>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</si>
  <si>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</si>
  <si>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</si>
  <si>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</si>
  <si>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</si>
  <si>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</si>
  <si>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</si>
  <si>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</si>
  <si>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</si>
  <si>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</si>
  <si>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</si>
  <si>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</si>
  <si>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</si>
  <si>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</si>
  <si>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</si>
  <si>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</si>
  <si>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</si>
  <si>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</si>
  <si>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</si>
  <si>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</si>
  <si>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</si>
  <si>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</si>
  <si>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</si>
  <si>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</si>
  <si>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</si>
  <si>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</si>
  <si>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</si>
  <si>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</si>
  <si>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</si>
  <si>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</si>
  <si>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</si>
  <si>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</si>
  <si>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</si>
  <si>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</si>
  <si>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</si>
  <si>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</si>
  <si>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</si>
  <si>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</si>
  <si>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</si>
  <si>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</si>
  <si>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</si>
  <si>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</si>
  <si>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</si>
  <si>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</si>
  <si>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</si>
  <si>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</si>
  <si>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</si>
  <si>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</si>
  <si>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</si>
  <si>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</si>
  <si>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</si>
  <si>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</si>
  <si>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</si>
  <si>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</si>
  <si>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</si>
  <si>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</si>
  <si>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</si>
  <si>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</si>
  <si>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</si>
  <si>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</si>
  <si>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</si>
  <si>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</si>
  <si>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</si>
  <si>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</si>
  <si>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</si>
  <si>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</si>
  <si>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</si>
  <si>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</si>
  <si>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</si>
  <si>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</si>
  <si>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</si>
  <si>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</si>
  <si>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</si>
  <si>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</si>
  <si>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</si>
  <si>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</si>
  <si>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</si>
  <si>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</si>
  <si>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</si>
  <si>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</si>
  <si>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</si>
  <si>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</si>
  <si>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</si>
  <si>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</si>
  <si>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</si>
  <si>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</si>
  <si>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</si>
  <si>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</si>
  <si>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</si>
  <si>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</si>
  <si>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</si>
  <si>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</si>
  <si>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</si>
  <si>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</si>
  <si>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</si>
  <si>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</si>
  <si>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</si>
  <si>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</si>
  <si>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</si>
  <si>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</si>
  <si>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</si>
  <si>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</si>
  <si>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</si>
  <si>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</si>
  <si>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</si>
  <si>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</si>
  <si>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</si>
  <si>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</si>
  <si>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</si>
  <si>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</si>
  <si>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</si>
  <si>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</si>
  <si>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</si>
  <si>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</si>
  <si>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</si>
  <si>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</si>
  <si>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</si>
  <si>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</si>
  <si>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</si>
  <si>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</si>
  <si>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</si>
  <si>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</si>
  <si>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</si>
  <si>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</si>
  <si>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</si>
  <si>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</si>
  <si>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</si>
  <si>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</si>
  <si>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</si>
  <si>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</si>
  <si>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</si>
  <si>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</si>
  <si>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</si>
  <si>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</si>
  <si>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</si>
  <si>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</si>
  <si>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</si>
  <si>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</si>
  <si>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</si>
  <si>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</si>
  <si>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</si>
  <si>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</si>
  <si>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</si>
  <si>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</si>
  <si>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</si>
  <si>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</si>
  <si>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</si>
  <si>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</si>
  <si>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</si>
  <si>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</si>
  <si>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</si>
  <si>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</si>
  <si>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</si>
  <si>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</si>
  <si>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</si>
  <si>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</si>
  <si>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</si>
  <si>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</si>
  <si>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</si>
  <si>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</si>
  <si>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</si>
  <si>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</si>
  <si>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</si>
  <si>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</si>
  <si>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</si>
  <si>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</si>
  <si>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</si>
  <si>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</si>
  <si>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</si>
  <si>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</si>
  <si>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</si>
  <si>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</si>
  <si>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</si>
  <si>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</si>
  <si>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</si>
  <si>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</si>
  <si>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</si>
  <si>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</si>
  <si>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</si>
  <si>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</si>
  <si>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</si>
  <si>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</si>
  <si>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</si>
  <si>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</si>
  <si>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</si>
  <si>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</si>
  <si>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</si>
  <si>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</si>
  <si>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</si>
  <si>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</si>
  <si>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</si>
  <si>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</si>
  <si>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</si>
  <si>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</si>
  <si>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</si>
  <si>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</si>
  <si>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</si>
  <si>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</si>
  <si>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</si>
  <si>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</si>
  <si>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</si>
  <si>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</si>
  <si>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</si>
  <si>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</si>
  <si>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</si>
  <si>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</si>
  <si>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</si>
  <si>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</si>
  <si>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</si>
  <si>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</si>
  <si>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</si>
  <si>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</si>
  <si>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</si>
  <si>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</si>
  <si>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</si>
  <si>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</si>
  <si>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</si>
  <si>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</si>
  <si>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</si>
  <si>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</si>
  <si>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</si>
  <si>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</si>
  <si>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</si>
  <si>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</si>
  <si>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</si>
  <si>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</si>
  <si>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</si>
  <si>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</si>
  <si>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</si>
  <si>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</si>
  <si>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</si>
  <si>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</si>
  <si>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</si>
  <si>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</si>
  <si>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</si>
  <si>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</si>
  <si>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</si>
  <si>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</si>
  <si>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</si>
  <si>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</si>
  <si>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</si>
  <si>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</si>
  <si>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</si>
  <si>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</si>
  <si>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</si>
  <si>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</si>
  <si>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</si>
  <si>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</si>
  <si>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</si>
  <si>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</si>
  <si>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</si>
  <si>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</si>
  <si>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</si>
  <si>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</si>
  <si>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</si>
  <si>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</si>
  <si>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</si>
  <si>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</si>
  <si>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</si>
  <si>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</si>
  <si>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</si>
  <si>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</si>
  <si>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</si>
  <si>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</si>
  <si>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</si>
  <si>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</si>
  <si>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</si>
  <si>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</si>
  <si>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</si>
  <si>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</si>
  <si>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</si>
  <si>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</si>
  <si>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</si>
  <si>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</si>
  <si>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</si>
  <si>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</si>
  <si>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</si>
  <si>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</si>
  <si>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</si>
  <si>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</si>
  <si>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</si>
  <si>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</si>
  <si>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</si>
  <si>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</si>
  <si>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</si>
  <si>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</si>
  <si>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</si>
  <si>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</si>
  <si>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</si>
  <si>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</si>
  <si>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</si>
  <si>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</si>
  <si>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</si>
  <si>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</si>
  <si>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</si>
  <si>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</si>
  <si>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</si>
  <si>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</si>
  <si>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</si>
  <si>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</si>
  <si>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</si>
  <si>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</si>
  <si>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</si>
  <si>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</si>
  <si>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</si>
  <si>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</si>
  <si>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</si>
  <si>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</si>
  <si>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</si>
  <si>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</si>
  <si>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</si>
  <si>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</si>
  <si>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</si>
  <si>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</si>
  <si>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</si>
  <si>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</si>
  <si>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</si>
  <si>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</si>
  <si>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</si>
  <si>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</si>
  <si>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</si>
  <si>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</si>
  <si>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</si>
  <si>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</si>
  <si>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</si>
  <si>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</si>
  <si>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</si>
  <si>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</si>
  <si>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</si>
  <si>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</si>
  <si>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</si>
  <si>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</si>
  <si>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</si>
  <si>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</si>
  <si>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</si>
  <si>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</si>
  <si>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</si>
  <si>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</si>
  <si>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</si>
  <si>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</si>
  <si>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</si>
  <si>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</si>
  <si>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</si>
  <si>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</si>
  <si>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</si>
  <si>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</si>
  <si>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</si>
  <si>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</si>
  <si>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</si>
  <si>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</si>
  <si>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</si>
  <si>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</si>
  <si>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</si>
  <si>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</si>
  <si>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</si>
  <si>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</si>
  <si>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</si>
  <si>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</si>
  <si>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</si>
  <si>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</si>
  <si>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</si>
  <si>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</si>
  <si>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</si>
  <si>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</si>
  <si>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</si>
  <si>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</si>
  <si>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</si>
  <si>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</si>
  <si>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</si>
  <si>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</si>
  <si>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</si>
  <si>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</si>
  <si>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</si>
  <si>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</si>
  <si>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</si>
  <si>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</si>
  <si>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</si>
  <si>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</si>
  <si>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</si>
  <si>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</si>
  <si>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</si>
  <si>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</si>
  <si>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</si>
  <si>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</si>
  <si>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</si>
  <si>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</si>
  <si>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</si>
  <si>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</si>
  <si>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</si>
  <si>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</si>
  <si>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</si>
  <si>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</si>
  <si>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</si>
  <si>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</si>
  <si>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</si>
  <si>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</si>
  <si>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</si>
  <si>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</si>
  <si>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</si>
  <si>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</si>
  <si>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</si>
  <si>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</si>
  <si>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</si>
  <si>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</si>
  <si>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</si>
  <si>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</si>
  <si>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</si>
  <si>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</si>
  <si>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</si>
  <si>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</si>
  <si>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</si>
  <si>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</si>
  <si>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</si>
  <si>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</si>
  <si>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</si>
  <si>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</si>
  <si>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</si>
  <si>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</si>
  <si>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</si>
  <si>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</si>
  <si>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</si>
  <si>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</si>
  <si>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</si>
  <si>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</si>
  <si>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</si>
  <si>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</si>
  <si>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</si>
  <si>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</si>
  <si>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</si>
  <si>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</si>
  <si>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</si>
  <si>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</si>
  <si>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</si>
  <si>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</si>
  <si>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</si>
  <si>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</si>
  <si>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</si>
  <si>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</si>
  <si>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</si>
  <si>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</si>
  <si>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</si>
  <si>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</si>
  <si>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</si>
  <si>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</si>
  <si>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</si>
  <si>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</si>
  <si>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</si>
  <si>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</si>
  <si>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</si>
  <si>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</si>
  <si>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</si>
  <si>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</si>
  <si>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</si>
  <si>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</si>
  <si>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</si>
  <si>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</si>
  <si>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</si>
  <si>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</si>
  <si>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</si>
  <si>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</si>
  <si>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</si>
  <si>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</si>
  <si>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</si>
  <si>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</si>
  <si>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</si>
  <si>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</si>
  <si>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</si>
  <si>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</si>
  <si>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</si>
  <si>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</si>
  <si>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</si>
  <si>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</si>
  <si>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</si>
  <si>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</si>
  <si>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</si>
  <si>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</si>
  <si>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</si>
  <si>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</si>
  <si>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</si>
  <si>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</si>
  <si>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</si>
  <si>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</si>
  <si>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</si>
  <si>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</si>
  <si>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</si>
  <si>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</si>
  <si>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</si>
  <si>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</si>
  <si>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</si>
  <si>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</si>
  <si>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</si>
  <si>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</si>
  <si>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</si>
  <si>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</si>
  <si>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</si>
  <si>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</si>
  <si>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</si>
  <si>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</si>
  <si>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</si>
  <si>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</si>
  <si>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</si>
  <si>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</si>
  <si>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</si>
  <si>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</si>
  <si>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</si>
  <si>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</si>
  <si>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</si>
  <si>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</si>
  <si>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</si>
  <si>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</si>
  <si>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</si>
  <si>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</si>
  <si>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</si>
  <si>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</si>
  <si>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</si>
  <si>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</si>
  <si>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</si>
  <si>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</si>
  <si>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</si>
  <si>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</si>
  <si>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</si>
  <si>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</si>
  <si>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</si>
  <si>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</si>
  <si>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</si>
  <si>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</si>
  <si>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</si>
  <si>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</si>
  <si>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</si>
  <si>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</si>
  <si>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</si>
  <si>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</si>
  <si>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</si>
  <si>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</si>
  <si>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</si>
  <si>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</si>
  <si>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</si>
  <si>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</si>
  <si>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</si>
  <si>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</si>
  <si>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</si>
  <si>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</si>
  <si>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</si>
  <si>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</si>
  <si>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</si>
  <si>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</si>
  <si>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</si>
  <si>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</si>
  <si>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</si>
  <si>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</si>
  <si>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</si>
  <si>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</si>
  <si>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</si>
  <si>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</si>
  <si>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</si>
  <si>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</si>
  <si>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</si>
  <si>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</si>
  <si>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</si>
  <si>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</si>
  <si>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</si>
  <si>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</si>
  <si>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</si>
  <si>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</si>
  <si>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</si>
  <si>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</si>
  <si>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</si>
  <si>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</si>
  <si>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</si>
  <si>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</si>
  <si>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</si>
  <si>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</si>
  <si>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</si>
  <si>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</si>
  <si>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</si>
  <si>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</si>
  <si>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</si>
  <si>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</si>
  <si>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</si>
  <si>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</si>
  <si>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</si>
  <si>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</si>
  <si>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</si>
  <si>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</si>
  <si>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</si>
  <si>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</si>
  <si>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</si>
  <si>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</si>
  <si>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</si>
  <si>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</si>
  <si>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</si>
  <si>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</si>
  <si>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</si>
  <si>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</si>
  <si>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</si>
  <si>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</si>
  <si>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</si>
  <si>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</si>
  <si>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</si>
  <si>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</si>
  <si>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</si>
  <si>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</si>
  <si>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</si>
  <si>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</si>
  <si>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</si>
  <si>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</si>
  <si>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</si>
  <si>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</si>
  <si>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</si>
  <si>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</si>
  <si>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</si>
  <si>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</si>
  <si>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</si>
  <si>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</si>
  <si>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</si>
  <si>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</si>
  <si>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</si>
  <si>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</si>
  <si>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</si>
  <si>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</si>
  <si>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</si>
  <si>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</si>
  <si>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</si>
  <si>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</si>
  <si>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</si>
  <si>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</si>
  <si>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</si>
  <si>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</si>
  <si>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</si>
  <si>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</si>
  <si>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</si>
  <si>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</si>
  <si>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</si>
  <si>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</si>
  <si>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</si>
  <si>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</si>
  <si>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</si>
  <si>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</si>
  <si>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</si>
  <si>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</si>
  <si>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</si>
  <si>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</si>
  <si>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</si>
  <si>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</si>
  <si>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</si>
  <si>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</si>
  <si>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</si>
  <si>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</si>
  <si>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</si>
  <si>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</si>
  <si>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</si>
  <si>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</si>
  <si>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</si>
  <si>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</si>
  <si>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</si>
  <si>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</si>
  <si>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</si>
  <si>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</si>
  <si>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</si>
  <si>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</si>
  <si>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</si>
  <si>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</si>
  <si>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</si>
  <si>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</si>
  <si>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</si>
  <si>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</si>
  <si>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</si>
  <si>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</si>
  <si>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</si>
  <si>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</si>
  <si>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</si>
  <si>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</si>
  <si>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</si>
  <si>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</si>
  <si>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</si>
  <si>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</si>
  <si>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</si>
  <si>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</si>
  <si>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</si>
  <si>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</si>
  <si>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</si>
  <si>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</si>
  <si>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</si>
  <si>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</si>
  <si>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</si>
  <si>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</si>
  <si>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</si>
  <si>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</si>
  <si>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</si>
  <si>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</si>
  <si>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</si>
  <si>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</si>
  <si>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</si>
  <si>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</si>
  <si>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</si>
  <si>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</si>
  <si>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</si>
  <si>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</si>
  <si>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</si>
  <si>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</si>
  <si>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</si>
  <si>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</si>
  <si>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</si>
  <si>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</si>
  <si>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</si>
  <si>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</si>
  <si>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</si>
  <si>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</si>
  <si>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</si>
  <si>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</si>
  <si>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</si>
  <si>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</si>
  <si>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</si>
  <si>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</si>
  <si>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</si>
  <si>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</si>
  <si>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</si>
  <si>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</si>
  <si>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</si>
  <si>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</si>
  <si>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</si>
  <si>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</si>
  <si>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</si>
  <si>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</si>
  <si>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</si>
  <si>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</si>
  <si>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</si>
  <si>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</si>
  <si>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</si>
  <si>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</si>
  <si>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</si>
  <si>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</si>
  <si>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</si>
  <si>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</si>
  <si>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</si>
  <si>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</si>
  <si>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</si>
  <si>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</si>
  <si>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</si>
  <si>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</si>
  <si>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</si>
  <si>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</si>
  <si>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</si>
  <si>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</si>
  <si>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</si>
  <si>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</si>
  <si>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</si>
  <si>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</si>
  <si>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</si>
  <si>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</si>
  <si>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</si>
  <si>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</si>
  <si>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</si>
  <si>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</si>
  <si>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</si>
  <si>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</si>
  <si>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</si>
  <si>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</si>
  <si>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</si>
  <si>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</si>
  <si>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</si>
  <si>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</si>
  <si>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</si>
  <si>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</si>
  <si>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</si>
  <si>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</si>
  <si>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</si>
  <si>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</si>
  <si>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</si>
  <si>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</si>
  <si>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</si>
  <si>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</si>
  <si>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</si>
  <si>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</si>
  <si>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</si>
  <si>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</si>
  <si>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</si>
  <si>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</si>
  <si>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</si>
  <si>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</si>
  <si>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</si>
  <si>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</si>
  <si>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</si>
  <si>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</si>
  <si>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</si>
  <si>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</si>
  <si>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</si>
  <si>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</si>
  <si>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</si>
  <si>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</si>
  <si>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</si>
  <si>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</si>
  <si>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</si>
  <si>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</si>
  <si>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</si>
  <si>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</si>
  <si>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</si>
  <si>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</si>
  <si>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</si>
  <si>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</si>
  <si>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</si>
  <si>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</si>
  <si>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</si>
  <si>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</si>
  <si>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</si>
  <si>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</si>
  <si>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</si>
  <si>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</si>
  <si>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</si>
  <si>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</si>
  <si>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</si>
  <si>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</si>
  <si>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</si>
  <si>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</si>
  <si>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</si>
  <si>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</si>
  <si>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</si>
  <si>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</si>
  <si>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</si>
  <si>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</si>
  <si>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</si>
  <si>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</si>
  <si>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</si>
  <si>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</si>
  <si>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</si>
  <si>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</si>
  <si>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</si>
  <si>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</si>
  <si>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</si>
  <si>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</si>
  <si>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</si>
  <si>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</si>
  <si>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</si>
  <si>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</si>
  <si>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</si>
  <si>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</si>
  <si>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</si>
  <si>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</si>
  <si>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</si>
  <si>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</si>
  <si>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</si>
  <si>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</si>
  <si>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</si>
  <si>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</si>
  <si>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</si>
  <si>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</si>
  <si>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</si>
  <si>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</si>
  <si>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</si>
  <si>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</si>
  <si>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</si>
  <si>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</si>
  <si>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</si>
  <si>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</si>
  <si>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</si>
  <si>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</si>
  <si>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</si>
  <si>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</si>
  <si>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</si>
  <si>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</si>
  <si>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</si>
  <si>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</si>
  <si>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</si>
  <si>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</si>
  <si>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</si>
  <si>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</si>
  <si>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</si>
  <si>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</si>
  <si>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</si>
  <si>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</si>
  <si>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</si>
  <si>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</si>
  <si>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</si>
  <si>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</si>
  <si>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</si>
  <si>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</si>
  <si>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</si>
  <si>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</si>
  <si>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</si>
  <si>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</si>
  <si>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</si>
  <si>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</si>
  <si>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</si>
  <si>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</si>
  <si>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</si>
  <si>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</si>
  <si>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</si>
  <si>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</si>
  <si>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</si>
  <si>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</si>
  <si>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</si>
  <si>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</si>
  <si>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</si>
  <si>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</si>
  <si>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</si>
  <si>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</si>
  <si>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</si>
  <si>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</si>
  <si>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</si>
  <si>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</si>
  <si>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</si>
  <si>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</si>
  <si>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</si>
  <si>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</si>
  <si>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</si>
  <si>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</si>
  <si>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</si>
  <si>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</si>
  <si>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</si>
  <si>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</si>
  <si>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</si>
  <si>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</si>
  <si>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</si>
  <si>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</si>
  <si>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</si>
  <si>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</si>
  <si>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</si>
  <si>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</si>
  <si>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</si>
  <si>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</si>
  <si>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</si>
  <si>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</si>
  <si>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</si>
  <si>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</si>
  <si>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</si>
  <si>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</si>
  <si>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</si>
  <si>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</si>
  <si>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</si>
  <si>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</si>
  <si>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</si>
  <si>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</si>
  <si>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</si>
  <si>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</si>
  <si>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</si>
  <si>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</si>
  <si>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</si>
  <si>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</si>
  <si>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</si>
  <si>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</si>
  <si>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</si>
  <si>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</si>
  <si>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</si>
  <si>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</si>
  <si>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</si>
  <si>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</si>
  <si>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</si>
  <si>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</si>
  <si>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</si>
  <si>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</si>
  <si>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</si>
  <si>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</si>
  <si>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</si>
  <si>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</si>
  <si>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</si>
  <si>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</si>
  <si>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</si>
  <si>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</si>
  <si>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</si>
  <si>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</si>
  <si>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</si>
  <si>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</si>
  <si>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</si>
  <si>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</si>
  <si>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</si>
  <si>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</si>
  <si>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</si>
  <si>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</si>
  <si>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</si>
  <si>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</si>
  <si>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</si>
  <si>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</si>
  <si>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</si>
  <si>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</si>
  <si>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</si>
  <si>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</si>
  <si>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</si>
  <si>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</si>
  <si>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</si>
  <si>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</si>
  <si>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</si>
  <si>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</si>
  <si>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</si>
  <si>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</si>
  <si>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</si>
  <si>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</si>
  <si>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</si>
  <si>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</si>
  <si>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</si>
  <si>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</si>
  <si>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</si>
  <si>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</si>
  <si>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</si>
  <si>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</si>
  <si>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</si>
  <si>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</si>
  <si>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</si>
  <si>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</si>
  <si>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</si>
  <si>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</si>
  <si>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</si>
  <si>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</si>
  <si>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</si>
  <si>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</si>
  <si>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</si>
  <si>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</si>
  <si>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</si>
  <si>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</si>
  <si>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</si>
  <si>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</si>
  <si>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</si>
  <si>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</si>
  <si>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</si>
  <si>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</si>
  <si>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</si>
  <si>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</si>
  <si>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</si>
  <si>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</si>
  <si>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</si>
  <si>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</si>
  <si>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</si>
  <si>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</si>
  <si>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</si>
  <si>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</si>
  <si>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</si>
  <si>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</si>
  <si>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</si>
  <si>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</si>
  <si>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</si>
  <si>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</si>
  <si>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</si>
  <si>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</si>
  <si>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</si>
  <si>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</si>
  <si>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</si>
  <si>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</si>
  <si>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</si>
  <si>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</si>
  <si>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</si>
  <si>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</si>
  <si>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</si>
  <si>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</si>
  <si>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</si>
  <si>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</si>
  <si>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</si>
  <si>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</si>
  <si>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</si>
  <si>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</si>
  <si>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</si>
  <si>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</si>
  <si>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</si>
  <si>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</si>
  <si>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</si>
  <si>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</si>
  <si>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</si>
  <si>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</si>
  <si>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</si>
  <si>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</si>
  <si>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</si>
  <si>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</si>
  <si>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</si>
  <si>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</si>
  <si>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</si>
  <si>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</si>
  <si>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</si>
  <si>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</si>
  <si>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</si>
  <si>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</si>
  <si>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</si>
  <si>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</si>
  <si>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</si>
  <si>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</si>
  <si>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</si>
  <si>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</si>
  <si>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</si>
  <si>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</si>
  <si>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</si>
  <si>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</si>
  <si>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</si>
  <si>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</si>
  <si>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</si>
  <si>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</si>
  <si>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</si>
  <si>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</si>
  <si>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</si>
  <si>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</si>
  <si>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</si>
  <si>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</si>
  <si>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</si>
  <si>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</si>
  <si>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</si>
  <si>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</si>
  <si>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</si>
  <si>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</si>
  <si>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</si>
  <si>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</si>
  <si>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</si>
  <si>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</si>
  <si>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</si>
  <si>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</si>
  <si>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</si>
  <si>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</si>
  <si>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</si>
  <si>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</si>
  <si>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</si>
  <si>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</si>
  <si>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</si>
  <si>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</si>
  <si>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</si>
  <si>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</si>
  <si>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</si>
  <si>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</si>
  <si>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</si>
  <si>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</si>
  <si>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</si>
  <si>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</si>
  <si>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</si>
  <si>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</si>
  <si>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</si>
  <si>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</si>
  <si>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</si>
  <si>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</si>
  <si>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</si>
  <si>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</si>
  <si>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</si>
  <si>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</si>
  <si>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</si>
  <si>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</si>
  <si>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</si>
  <si>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</si>
  <si>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</si>
  <si>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</si>
  <si>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</si>
  <si>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</si>
  <si>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</si>
  <si>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</si>
  <si>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</si>
  <si>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</si>
  <si>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</si>
  <si>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</si>
  <si>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</si>
  <si>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</si>
  <si>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</si>
  <si>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</si>
  <si>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</si>
  <si>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</si>
  <si>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</si>
  <si>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</si>
  <si>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</si>
  <si>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</si>
  <si>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</si>
  <si>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</si>
  <si>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</si>
  <si>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</si>
  <si>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</si>
  <si>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</si>
  <si>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</si>
  <si>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</si>
  <si>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</si>
  <si>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</si>
  <si>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</si>
  <si>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</si>
  <si>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</si>
  <si>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</si>
  <si>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</si>
  <si>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</si>
  <si>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</si>
  <si>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</si>
  <si>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</si>
  <si>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</si>
  <si>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</si>
  <si>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</si>
  <si>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</si>
  <si>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</si>
  <si>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</si>
  <si>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</si>
  <si>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</si>
  <si>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</si>
  <si>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</si>
  <si>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</si>
  <si>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</si>
  <si>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</si>
  <si>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</si>
  <si>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</si>
  <si>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</si>
  <si>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</si>
  <si>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</si>
  <si>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</si>
  <si>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</si>
  <si>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</si>
  <si>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</si>
  <si>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</si>
  <si>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</si>
  <si>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</si>
  <si>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</si>
  <si>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</si>
  <si>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</si>
  <si>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</si>
  <si>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</si>
  <si>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</si>
  <si>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</si>
  <si>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</si>
  <si>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</si>
  <si>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</si>
  <si>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</si>
  <si>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</si>
  <si>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</si>
  <si>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</si>
  <si>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</si>
  <si>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</si>
  <si>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</si>
  <si>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</si>
  <si>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</si>
  <si>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</si>
  <si>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</si>
  <si>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</si>
  <si>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</si>
  <si>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</si>
  <si>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</si>
  <si>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</si>
  <si>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</si>
  <si>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</si>
  <si>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</si>
  <si>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</si>
  <si>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</si>
  <si>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</si>
  <si>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</si>
  <si>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</si>
  <si>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</si>
  <si>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</si>
  <si>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</si>
  <si>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</si>
  <si>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</si>
  <si>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</si>
  <si>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</si>
  <si>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</si>
  <si>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</si>
  <si>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</si>
  <si>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</si>
  <si>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</si>
  <si>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</si>
  <si>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</si>
  <si>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</si>
  <si>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</si>
  <si>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</si>
  <si>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</si>
  <si>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</si>
  <si>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</si>
  <si>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</si>
  <si>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</si>
  <si>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</si>
  <si>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</si>
  <si>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</si>
  <si>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</si>
  <si>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</si>
  <si>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</si>
  <si>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</si>
  <si>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</si>
  <si>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</si>
  <si>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</si>
  <si>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</si>
  <si>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</si>
  <si>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</si>
  <si>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</si>
  <si>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</si>
  <si>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</si>
  <si>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</si>
  <si>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</si>
  <si>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</si>
  <si>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</si>
  <si>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</si>
  <si>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</si>
  <si>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</si>
  <si>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</si>
  <si>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</si>
  <si>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</si>
  <si>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</si>
  <si>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</si>
  <si>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</si>
  <si>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</si>
  <si>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</si>
  <si>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</si>
  <si>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</si>
  <si>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</si>
  <si>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</si>
  <si>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</si>
  <si>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</si>
  <si>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</si>
  <si>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</si>
  <si>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</si>
  <si>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</si>
  <si>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</si>
  <si>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</si>
  <si>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</si>
  <si>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</si>
  <si>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</si>
  <si>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</si>
  <si>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</si>
  <si>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</si>
  <si>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</si>
  <si>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</si>
  <si>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</si>
  <si>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</si>
  <si>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</si>
  <si>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</si>
  <si>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</si>
  <si>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</si>
  <si>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</si>
  <si>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</si>
  <si>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</si>
  <si>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</si>
  <si>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</si>
  <si>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</si>
  <si>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</si>
  <si>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</si>
  <si>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</si>
  <si>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</si>
  <si>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</si>
  <si>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</si>
  <si>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</si>
  <si>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</si>
  <si>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</si>
  <si>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</si>
  <si>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</si>
  <si>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</si>
  <si>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</si>
  <si>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</si>
  <si>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</si>
  <si>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</si>
  <si>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</si>
  <si>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</si>
  <si>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</si>
  <si>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</si>
  <si>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</si>
  <si>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</si>
  <si>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</si>
  <si>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</si>
  <si>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</si>
  <si>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</si>
  <si>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</si>
  <si>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</si>
  <si>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</si>
  <si>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</si>
  <si>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</si>
  <si>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</si>
  <si>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</si>
  <si>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</si>
  <si>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</si>
  <si>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</si>
  <si>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</si>
  <si>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</si>
  <si>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</si>
  <si>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</si>
  <si>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</si>
  <si>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</si>
  <si>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</si>
  <si>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</si>
  <si>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</si>
  <si>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</si>
  <si>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</si>
  <si>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</si>
  <si>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</si>
  <si>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</si>
  <si>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</si>
  <si>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</si>
  <si>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</si>
  <si>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</si>
  <si>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</si>
  <si>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</si>
  <si>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</si>
  <si>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</si>
  <si>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</si>
  <si>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</si>
  <si>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</si>
  <si>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</si>
  <si>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</si>
  <si>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</si>
  <si>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</si>
  <si>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</si>
  <si>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</si>
  <si>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</si>
  <si>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</si>
  <si>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</si>
  <si>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</si>
  <si>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</si>
  <si>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</si>
  <si>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</si>
  <si>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</si>
  <si>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</si>
  <si>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</si>
  <si>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</si>
  <si>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</si>
  <si>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</si>
  <si>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</si>
  <si>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</si>
  <si>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</si>
  <si>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</si>
  <si>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</si>
  <si>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</si>
  <si>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</si>
  <si>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</si>
  <si>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</si>
  <si>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</si>
  <si>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</si>
  <si>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</si>
  <si>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</si>
  <si>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</si>
  <si>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</si>
  <si>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</si>
  <si>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</si>
  <si>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</si>
  <si>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</si>
  <si>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</si>
  <si>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</si>
  <si>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</si>
  <si>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</si>
  <si>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</si>
  <si>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</si>
  <si>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</si>
  <si>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</si>
  <si>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</si>
  <si>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</si>
  <si>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</si>
  <si>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</si>
  <si>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</si>
  <si>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</si>
  <si>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</si>
  <si>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</si>
  <si>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</si>
  <si>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</si>
  <si>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</si>
  <si>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</si>
  <si>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</si>
  <si>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</si>
  <si>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</si>
  <si>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</si>
  <si>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</si>
  <si>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</si>
  <si>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</si>
  <si>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</si>
  <si>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</si>
  <si>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</si>
  <si>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</si>
  <si>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</si>
  <si>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</si>
  <si>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</si>
  <si>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</si>
  <si>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</si>
  <si>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</si>
  <si>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</si>
  <si>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</si>
  <si>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</si>
  <si>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</si>
  <si>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</si>
  <si>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</si>
  <si>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</si>
  <si>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</si>
  <si>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</si>
  <si>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</si>
  <si>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</si>
  <si>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</si>
  <si>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</si>
  <si>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</si>
  <si>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</si>
  <si>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</si>
  <si>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</si>
  <si>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</si>
  <si>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</si>
  <si>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</si>
  <si>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</si>
  <si>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</si>
  <si>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</si>
  <si>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</si>
  <si>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</si>
  <si>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</si>
  <si>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</si>
  <si>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</si>
  <si>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</si>
  <si>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</si>
  <si>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</si>
  <si>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</si>
  <si>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</si>
  <si>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</si>
  <si>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</si>
  <si>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</si>
  <si>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</si>
  <si>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</si>
  <si>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</si>
  <si>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</si>
  <si>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</si>
  <si>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</si>
  <si>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</si>
  <si>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</si>
  <si>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</si>
  <si>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</si>
  <si>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</si>
  <si>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</si>
  <si>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</si>
  <si>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</si>
  <si>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</si>
  <si>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</si>
  <si>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</si>
  <si>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</si>
  <si>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</si>
  <si>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</si>
  <si>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</si>
  <si>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</si>
  <si>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</si>
  <si>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PCM-20251118-00000487</t>
  </si>
  <si>
    <t>Critical</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</si>
  <si>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</si>
  <si>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</si>
  <si>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</si>
  <si>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</si>
  <si>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</si>
  <si>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</si>
  <si>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</si>
  <si>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</si>
  <si>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</si>
  <si>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</si>
  <si>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</si>
  <si>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</si>
  <si>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</si>
  <si>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</si>
  <si>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</si>
  <si>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</si>
  <si>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</si>
  <si>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</si>
  <si>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</si>
  <si>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</si>
  <si>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</si>
  <si>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</si>
  <si>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</si>
  <si>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</si>
  <si>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</si>
  <si>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</si>
  <si>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</si>
  <si>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</si>
  <si>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</si>
  <si>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</si>
  <si>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</si>
  <si>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</si>
  <si>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</si>
  <si>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</si>
  <si>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</si>
  <si>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</si>
  <si>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</si>
  <si>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</si>
  <si>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</si>
  <si>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</si>
  <si>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</si>
  <si>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</si>
  <si>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</si>
  <si>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</si>
  <si>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</si>
  <si>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</si>
  <si>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</si>
  <si>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</si>
  <si>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</si>
  <si>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</si>
  <si>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</si>
  <si>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</si>
  <si>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</si>
  <si>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</si>
  <si>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</si>
  <si>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</si>
  <si>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</si>
  <si>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</si>
  <si>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</si>
  <si>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</si>
  <si>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</si>
  <si>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</si>
  <si>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</si>
  <si>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</si>
  <si>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</si>
  <si>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</si>
  <si>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</si>
  <si>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</si>
  <si>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</si>
  <si>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</si>
  <si>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</si>
  <si>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</si>
  <si>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</si>
  <si>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</si>
  <si>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</si>
  <si>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</si>
  <si>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</si>
  <si>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</si>
  <si>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</si>
  <si>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</si>
  <si>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</si>
  <si>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PCM-20251118-00000623
</t>
  </si>
  <si>
    <t>khj0004</t>
  </si>
  <si>
    <t xml:space="preserve">2025-11-18 09:33:23
</t>
  </si>
  <si>
    <t>60 min</t>
  </si>
  <si>
    <t>PCM-20251118-00000563</t>
  </si>
  <si>
    <t>EM team on the wya ETA 30 mins</t>
  </si>
  <si>
    <t xml:space="preserve"> PCM-20250215-00000830 </t>
  </si>
  <si>
    <t>LTE site still down and  site located in aramco area access issue need special permission</t>
  </si>
  <si>
    <t>PCM-20251118-00000532</t>
  </si>
  <si>
    <t xml:space="preserve">Local site off due to pg can't carry the load </t>
  </si>
  <si>
    <t>PCM-20251118-00000596</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</si>
  <si>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</si>
  <si>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</si>
  <si>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</si>
  <si>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</si>
  <si>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</si>
  <si>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</si>
  <si>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</si>
  <si>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</si>
  <si>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</si>
  <si>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PCM-20251118-00000681</t>
  </si>
  <si>
    <t>EM Team on the way ETA: 30 Mins</t>
  </si>
  <si>
    <t>TT-20251117-02055</t>
  </si>
  <si>
    <t>ETA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</si>
</sst>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1" totalsRowShown="0" headerRowDxfId="157" dataDxfId="156" headerRowBorderDxfId="154" tableBorderDxfId="155" totalsRowBorderDxfId="153">
  <autoFilter ref="A1:CJ2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2" totalsRowShown="0" headerRowDxfId="64" dataDxfId="63" headerRowBorderDxfId="61" tableBorderDxfId="62">
  <autoFilter ref="A1:L9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1" totalsRowShown="0" headerRowDxfId="48" dataDxfId="47" headerRowBorderDxfId="45" tableBorderDxfId="46" totalsRowBorderDxfId="44">
  <autoFilter ref="A1:L5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3" totalsRowShown="0" headerRowDxfId="31" dataDxfId="30" headerRowBorderDxfId="28" tableBorderDxfId="29">
  <autoFilter ref="A1:L1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316.48834293981781</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5</v>
      </c>
      <c r="D3" s="129" t="s">
        <v>13977</v>
      </c>
      <c r="E3" s="130" t="s">
        <v>39024</v>
      </c>
      <c r="F3" s="127">
        <v>45979.425381944442</v>
      </c>
      <c r="G3" s="131">
        <f ca="1">IFERROR(NOW()-F3,"")</f>
        <v>1.1386921301891562E-2</v>
      </c>
      <c r="H3" s="127">
        <v>45979.397465277776</v>
      </c>
      <c r="I3" s="129" t="str">
        <f>IFERROR(VLOOKUP(D3,DB!A:F,6,0),"")</f>
        <v>SCECO</v>
      </c>
      <c r="J3" s="129" t="str">
        <f>IFERROR(VLOOKUP(D3,DB!A:G,7,0),"")</f>
        <v>Vandalized</v>
      </c>
      <c r="K3" s="132"/>
      <c r="L3" s="133" t="str">
        <f>IFERROR(VLOOKUP(D3,DB!A:I,9,0),"")</f>
        <v>Latis</v>
      </c>
    </row>
    <row r="4" spans="1:15" ht="15" customHeight="1">
      <c r="A4" s="128"/>
      <c r="B4" s="129" t="str">
        <f>IFERROR(VLOOKUP(D4,DB!A:K,11,0),"")</f>
        <v/>
      </c>
      <c r="C4" s="129"/>
      <c r="D4" s="129"/>
      <c r="E4" s="130"/>
      <c r="F4" s="127"/>
      <c r="G4" s="131">
        <f ca="1">IFERROR(NOW()-F4,"")</f>
        <v>45979.436768865744</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45979.436768865744</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45979.436768865744</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45979.436768865744</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45979.436768865744</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45979.436768865744</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45979.436768865744</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45979.436768865744</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45979.436768865744</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45979.436768865744</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45979.436768865744</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45979.436768865744</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45979.436768865744</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45979.436768865744</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45979.436768865744</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45979.436768865744</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45979.436768865744</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45979.436768865744</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45979.436768865744</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45979.436768865744</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45979.436768865744</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45979.436768865744</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45979.436768865744</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45979.436768865744</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45979.436768865744</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45979.436768865744</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45979.436768865744</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45979.436768865744</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45979.436768865744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45979.436768865744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45979.436768865744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45979.436768865744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45979.436768865744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45979.436768865744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45979.436768865744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45979.436768865744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45979.436768865744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45979.436768865744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45979.436768865744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45979.436768865744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45979.436768865744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45979.436768865744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45979.436768865744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45979.436768865744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45979.436768865744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45979.436768865744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45979.436768865744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45979.436768865744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45979.436768865744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45979.436768865744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45979.436768865744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45979.436768865744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45979.436768865744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45979.436768865744</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45979.436768865744</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45979.436768865744</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45979.436768865744</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45979.436768865744</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45979.436768865744</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45979.436768865744</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45979.436768865744</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45979.436768865744</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45979.436768865744</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45979.436768865744</v>
      </c>
      <c r="H67" s="127"/>
      <c r="I67" s="129" t="str">
        <f>IFERROR(VLOOKUP(D67,DB!A:F,6,0),"")</f>
        <v/>
      </c>
      <c r="J67" s="129" t="str">
        <f>IFERROR(VLOOKUP(D67,DB!A:G,7,0),"")</f>
        <v/>
      </c>
      <c r="K67" s="132"/>
      <c r="L67" s="133" t="str">
        <f>IFERROR(VLOOKUP(D67,DB!A:I,9,0),"")</f>
        <v/>
      </c>
    </row>
  </sheetData>
  <customSheetViews>
    <customSheetView guid="{F6042A99-DD27-4453-835D-0834D95730CC}" filter="1" showAutoFilter="1">
      <pageMargins left="0" right="0" top="0" bottom="0" header="0" footer="0"/>
      <autoFilter ref="B1:M1" xr:uid="{05CADDC9-8E78-4966-AF09-F517EFE0D4CC}"/>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1"/>
  <sheetViews>
    <sheetView workbookViewId="0">
      <pane ySplit="1" topLeftCell="A2" activePane="bottomLeft" state="frozen"/>
      <selection pane="bottomLeft" activeCell="J6" sqref="J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39024</v>
      </c>
      <c r="F2" s="74">
        <v>45322.056979166664</v>
      </c>
      <c r="G2" s="75" t="s">
        <v>39102</v>
      </c>
      <c r="H2" s="86">
        <v>45322.050729166665</v>
      </c>
      <c r="I2" s="61" t="s">
        <v>88</v>
      </c>
      <c r="J2" s="61" t="s">
        <v>65</v>
      </c>
      <c r="K2" s="85" t="s">
        <v>39103</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39104</v>
      </c>
      <c r="B3" s="61" t="str">
        <f>IFERROR(VLOOKUP(D3,DB!A:K,11,0),"")</f>
        <v>R2</v>
      </c>
      <c r="C3" s="61">
        <v>1</v>
      </c>
      <c r="D3" s="61" t="s">
        <v>25643</v>
      </c>
      <c r="E3" s="84" t="s">
        <v>39021</v>
      </c>
      <c r="F3" s="74">
        <v>45824.999837962961</v>
      </c>
      <c r="G3" s="75">
        <f t="shared" ref="G3" ca="1" si="0">IFERROR(NOW()-F3,"-")</f>
        <v>154.43693090278248</v>
      </c>
      <c r="H3" s="74">
        <v>45824.993587962963</v>
      </c>
      <c r="I3" s="61" t="str">
        <f>IFERROR(VLOOKUP(D3,DB!A:F,6,0),"")</f>
        <v>Generator-SG</v>
      </c>
      <c r="J3" s="61" t="str">
        <f>IFERROR(VLOOKUP(D3,DB!A:G,7,0),"")</f>
        <v>Good</v>
      </c>
      <c r="K3" s="85" t="s">
        <v>39105</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41" t="s">
        <v>39106</v>
      </c>
      <c r="B4" s="18" t="str">
        <f>IFERROR(VLOOKUP(D4,DB!A:K,11,0),"")</f>
        <v>R2</v>
      </c>
      <c r="C4" s="18">
        <v>1</v>
      </c>
      <c r="D4" s="18" t="s">
        <v>39107</v>
      </c>
      <c r="E4" s="102" t="s">
        <v>39024</v>
      </c>
      <c r="F4" s="103">
        <v>45979.404050925928</v>
      </c>
      <c r="G4" s="104">
        <f ca="1">IFERROR(NOW()-F4,"-")</f>
        <v>3.2717939815483987E-2</v>
      </c>
      <c r="H4" s="140" t="s">
        <v>39108</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45979.436768865744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45979.436768865744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45979.436768865744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45979.436768865744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45979.436768865744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45979.436768865744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45979.436768865744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45979.436768865744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45979.436768865744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45979.436768865744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45979.436768865744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45979.436768865744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45979.436768865744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45979.436768865744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45979.436768865744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45979.436768865744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45979.436768865744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45979.436768865744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45979.436768865744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45979.436768865744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45979.436768865744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45979.436768865744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45979.436768865744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45979.436768865744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45979.436768865744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45979.436768865744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45979.436768865744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45979.436768865744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45979.436768865744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45979.436768865744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45979.436768865744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45979.436768865744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45979.436768865744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45979.436768865744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45979.436768865744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45979.436768865744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45979.436768865744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45979.436768865744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45979.436768865744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45979.436768865744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45979.436768865744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45979.436768865744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45979.436768865744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45979.436768865744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45979.436768865744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45979.436768865744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45979.436768865744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45979.436768865744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45979.436768865744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45979.436768865744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45979.436768865744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45979.436768865744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45979.436768865744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45979.436768865744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45979.436768865744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45979.436768865744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45979.436768865744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45979.436768865744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45979.436768865744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45979.436768865744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45979.436768865744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45979.436768865744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45979.436768865744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45979.436768865744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45979.436768865744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45979.436768865744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45979.436768865744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45979.436768865744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45979.436768865744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45979.436768865744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45979.436768865744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45979.436768865744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45979.436768865744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45979.436768865744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45979.436768865744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45979.436768865744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45979.436768865744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45979.436768865744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45979.436768865744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45979.436768865744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45979.436768865744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45979.436768865744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45979.436768865744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45979.436768865744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45979.436768865744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45979.436768865744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45979.436768865744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45979.436768865744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45979.436768865744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45979.436768865744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45979.436768865744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45979.436768865744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45979.436768865744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45979.436768865744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45979.436768865744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45979.436768865744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45979.436768865744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45979.436768865744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45979.436768865744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45979.436768865744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45979.436768865744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45979.436768865744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45979.436768865744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45979.436768865744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45979.436768865744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45979.436768865744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45979.436768865744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45979.436768865744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45979.436768865744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45979.436768865744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45979.436768865744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45979.436768865744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45979.436768865744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45979.436768865744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45979.436768865744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45979.436768865744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45979.436768865744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45979.436768865744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45979.436768865744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45979.436768865744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45979.436768865744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45979.436768865744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45979.436768865744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45979.436768865744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45979.436768865744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45979.436768865744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45979.436768865744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45979.436768865744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45979.436768865744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45979.436768865744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45979.436768865744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45979.436768865744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45979.436768865744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45979.436768865744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45979.436768865744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45979.436768865744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45979.436768865744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45979.436768865744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45979.436768865744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45979.436768865744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45979.436768865744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45979.436768865744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45979.436768865744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45979.436768865744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45979.436768865744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45979.436768865744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45979.436768865744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45979.436768865744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45979.436768865744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45979.436768865744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45979.436768865744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45979.436768865744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45979.436768865744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45979.436768865744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45979.436768865744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45979.436768865744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45979.436768865744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45979.436768865744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45979.436768865744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45979.436768865744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45979.436768865744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45979.436768865744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45979.436768865744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45979.436768865744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45979.436768865744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45979.436768865744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45979.436768865744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45979.436768865744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45979.436768865744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45979.436768865744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45979.436768865744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45979.436768865744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45979.436768865744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45979.436768865744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45979.436768865744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45979.436768865744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45979.436768865744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45979.436768865744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45979.436768865744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45979.436768865744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45979.436768865744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45979.436768865744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45979.436768865744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45979.436768865744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45979.436768865744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45979.436768865744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45979.436768865744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45979.436768865744</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45979.436768865744</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45979.436768865744</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45979.436768865744</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45979.436768865744</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45979.436768865744</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45979.436768865744</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45979.436768865744</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45979.436768865744</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45979.436768865744</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sheetData>
  <dataValidations count="2">
    <dataValidation allowBlank="1" showInputMessage="1" showErrorMessage="1" sqref="E1" xr:uid="{4D935161-CDD3-4592-B877-3FB59C99E142}"/>
    <dataValidation type="list" allowBlank="1" showInputMessage="1" showErrorMessage="1" sqref="E3:E2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2"/>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39110</v>
      </c>
      <c r="B2" s="61" t="str">
        <f>IFERROR(VLOOKUP(D2,DB!A:K,11,0),"")</f>
        <v>R3</v>
      </c>
      <c r="C2" s="18">
        <v>1</v>
      </c>
      <c r="D2" s="18" t="s">
        <v>23469</v>
      </c>
      <c r="E2" s="18" t="s">
        <v>39021</v>
      </c>
      <c r="F2" s="20">
        <v>45979.37909722222</v>
      </c>
      <c r="G2" s="21">
        <f t="shared" ref="G2:G7" ca="1" si="0">IFERROR(NOW()-F2,"-")</f>
        <v>5.7671643524372485E-2</v>
      </c>
      <c r="H2" s="22">
        <v>45979.36582175926</v>
      </c>
      <c r="I2" s="19" t="str">
        <f>IFERROR(VLOOKUP(D2,DB!A:F,6,0),"")</f>
        <v>SCECO</v>
      </c>
      <c r="J2" s="18" t="str">
        <f>IFERROR(VLOOKUP(D2,DB!A:G,7,0),"")</f>
        <v>Vandalized</v>
      </c>
      <c r="K2" s="45" t="s">
        <v>39111</v>
      </c>
      <c r="L2" s="23" t="str">
        <f>IFERROR(VLOOKUP(D2,DB!A:I,9,0),"")</f>
        <v>Latis</v>
      </c>
    </row>
    <row r="3" spans="1:13" ht="15" customHeight="1">
      <c r="A3" s="19"/>
      <c r="B3" s="61" t="str">
        <f>IFERROR(VLOOKUP(D3,DB!A:K,11,0),"")</f>
        <v/>
      </c>
      <c r="C3" s="18"/>
      <c r="D3" s="18"/>
      <c r="E3" s="18"/>
      <c r="F3" s="20"/>
      <c r="G3" s="21">
        <f t="shared" ca="1" si="0"/>
        <v>45979.436768865744</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45979.436768865744</v>
      </c>
      <c r="H4" s="22"/>
      <c r="I4" s="19" t="str">
        <f>IFERROR(VLOOKUP(D4,DB!A:F,6,0),"")</f>
        <v/>
      </c>
      <c r="J4" s="18" t="str">
        <f>IFERROR(VLOOKUP(D4,DB!A:G,7,0),"")</f>
        <v/>
      </c>
      <c r="K4" s="45"/>
      <c r="L4" s="23" t="str">
        <f>IFERROR(VLOOKUP(D4,DB!A:I,9,0),"")</f>
        <v/>
      </c>
    </row>
    <row r="5" spans="1:13" ht="15" customHeight="1">
      <c r="A5" s="19"/>
      <c r="B5" s="61" t="str">
        <f>IFERROR(VLOOKUP(D5,DB!A:K,11,0),"")</f>
        <v/>
      </c>
      <c r="C5" s="18"/>
      <c r="D5" s="61"/>
      <c r="E5" s="61"/>
      <c r="F5" s="20"/>
      <c r="G5" s="21">
        <f t="shared" ca="1" si="0"/>
        <v>45979.436768865744</v>
      </c>
      <c r="H5" s="22"/>
      <c r="I5" s="19" t="str">
        <f>IFERROR(VLOOKUP(D5,DB!A:F,6,0),"")</f>
        <v/>
      </c>
      <c r="J5" s="18" t="str">
        <f>IFERROR(VLOOKUP(D5,DB!A:G,7,0),"")</f>
        <v/>
      </c>
      <c r="K5" s="45"/>
      <c r="L5" s="23" t="str">
        <f>IFERROR(VLOOKUP(D5,DB!A:I,9,0),"")</f>
        <v/>
      </c>
    </row>
    <row r="6" spans="1:13" ht="15" customHeight="1">
      <c r="A6" s="19"/>
      <c r="B6" s="61" t="str">
        <f>IFERROR(VLOOKUP(D6,DB!A:K,11,0),"")</f>
        <v/>
      </c>
      <c r="C6" s="18"/>
      <c r="D6" s="61"/>
      <c r="E6" s="61"/>
      <c r="F6" s="20"/>
      <c r="G6" s="21">
        <f t="shared" ca="1" si="0"/>
        <v>45979.436768865744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45979.436768865744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ref="G8:G71" ca="1" si="1">IFERROR(NOW()-F8,"-")</f>
        <v>45979.436768865744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45979.436768865744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45979.436768865744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45979.436768865744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45979.436768865744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45979.436768865744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45979.436768865744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45979.436768865744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45979.436768865744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45979.436768865744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45979.436768865744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45979.436768865744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45979.436768865744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45979.436768865744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45979.436768865744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45979.436768865744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45979.436768865744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45979.436768865744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45979.436768865744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45979.436768865744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45979.436768865744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45979.436768865744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45979.436768865744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45979.436768865744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45979.436768865744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45979.436768865744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45979.436768865744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45979.436768865744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45979.436768865744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45979.436768865744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45979.436768865744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45979.436768865744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45979.436768865744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45979.436768865744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45979.436768865744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45979.436768865744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45979.436768865744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45979.436768865744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45979.436768865744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45979.436768865744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45979.436768865744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45979.436768865744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45979.436768865744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45979.436768865744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45979.436768865744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45979.436768865744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45979.436768865744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45979.436768865744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45979.436768865744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45979.436768865744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45979.436768865744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45979.436768865744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45979.436768865744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45979.436768865744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45979.436768865744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45979.436768865744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45979.436768865744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45979.436768865744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45979.436768865744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45979.436768865744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45979.436768865744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45979.436768865744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45979.436768865744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45979.436768865744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ref="G72:G135" ca="1" si="2">IFERROR(NOW()-F72,"-")</f>
        <v>45979.436768865744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45979.436768865744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45979.436768865744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45979.436768865744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45979.436768865744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45979.436768865744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45979.436768865744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45979.436768865744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45979.436768865744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45979.436768865744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45979.436768865744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45979.436768865744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45979.436768865744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45979.436768865744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45979.436768865744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45979.436768865744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45979.436768865744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45979.436768865744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45979.436768865744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45979.436768865744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45979.436768865744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45979.436768865744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45979.436768865744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45979.436768865744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45979.436768865744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45979.436768865744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45979.436768865744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45979.436768865744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45979.436768865744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45979.436768865744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45979.436768865744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45979.436768865744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45979.436768865744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45979.436768865744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45979.436768865744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45979.436768865744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45979.436768865744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45979.436768865744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45979.436768865744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45979.436768865744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45979.436768865744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45979.436768865744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45979.436768865744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45979.436768865744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45979.436768865744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45979.436768865744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45979.436768865744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45979.436768865744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45979.436768865744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45979.436768865744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45979.436768865744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45979.436768865744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45979.436768865744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45979.436768865744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45979.436768865744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45979.436768865744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45979.436768865744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45979.436768865744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45979.436768865744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45979.436768865744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45979.436768865744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45979.436768865744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45979.436768865744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45979.436768865744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ref="G136:G199" ca="1" si="3">IFERROR(NOW()-F136,"-")</f>
        <v>45979.436768865744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45979.436768865744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45979.436768865744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45979.436768865744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45979.436768865744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45979.436768865744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45979.436768865744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45979.436768865744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45979.436768865744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45979.436768865744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45979.436768865744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45979.436768865744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45979.436768865744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45979.436768865744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45979.436768865744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45979.436768865744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45979.436768865744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45979.436768865744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45979.436768865744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45979.436768865744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45979.436768865744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45979.436768865744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45979.436768865744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45979.436768865744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45979.436768865744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45979.436768865744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45979.436768865744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45979.436768865744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45979.436768865744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45979.436768865744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45979.436768865744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45979.436768865744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45979.436768865744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45979.436768865744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45979.436768865744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45979.436768865744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45979.436768865744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45979.436768865744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45979.436768865744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45979.436768865744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45979.436768865744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45979.436768865744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45979.436768865744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45979.436768865744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45979.436768865744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45979.436768865744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45979.436768865744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45979.436768865744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45979.436768865744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45979.436768865744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45979.436768865744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45979.436768865744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45979.436768865744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45979.436768865744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45979.436768865744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45979.436768865744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45979.436768865744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45979.436768865744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45979.436768865744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45979.436768865744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45979.436768865744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45979.436768865744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45979.436768865744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45979.436768865744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ref="G200:G263" ca="1" si="4">IFERROR(NOW()-F200,"-")</f>
        <v>45979.436768865744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45979.436768865744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45979.436768865744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45979.436768865744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45979.436768865744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45979.436768865744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45979.436768865744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45979.436768865744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45979.436768865744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45979.436768865744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45979.436768865744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45979.436768865744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45979.436768865744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45979.436768865744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45979.436768865744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45979.436768865744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45979.436768865744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45979.436768865744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45979.436768865744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45979.436768865744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45979.436768865744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45979.436768865744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45979.436768865744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45979.436768865744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45979.436768865744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45979.436768865744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45979.436768865744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45979.436768865744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45979.436768865744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45979.436768865744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45979.436768865744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45979.436768865744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45979.436768865744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45979.436768865744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45979.436768865744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45979.436768865744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45979.436768865744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45979.436768865744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45979.436768865744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45979.436768865744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45979.436768865744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45979.436768865744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45979.436768865744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45979.436768865744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45979.436768865744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45979.436768865744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45979.436768865744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45979.436768865744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45979.436768865744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45979.436768865744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45979.436768865744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45979.436768865744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45979.436768865744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45979.436768865744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45979.436768865744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45979.436768865744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45979.436768865744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45979.436768865744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45979.436768865744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45979.436768865744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45979.436768865744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45979.436768865744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45979.436768865744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45979.436768865744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ref="G264:G327" ca="1" si="5">IFERROR(NOW()-F264,"-")</f>
        <v>45979.436768865744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45979.436768865744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45979.436768865744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45979.436768865744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45979.436768865744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45979.436768865744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45979.436768865744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45979.436768865744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45979.436768865744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45979.436768865744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45979.436768865744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45979.436768865744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45979.436768865744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45979.436768865744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45979.436768865744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45979.436768865744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45979.436768865744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45979.436768865744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45979.436768865744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45979.436768865744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45979.436768865744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45979.436768865744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45979.436768865744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45979.436768865744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45979.436768865744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45979.436768865744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45979.436768865744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45979.436768865744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45979.436768865744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45979.436768865744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45979.436768865744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45979.436768865744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45979.436768865744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45979.436768865744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45979.436768865744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45979.436768865744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45979.436768865744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45979.436768865744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45979.436768865744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45979.436768865744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45979.436768865744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45979.436768865744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45979.436768865744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45979.436768865744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45979.436768865744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45979.436768865744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45979.436768865744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45979.436768865744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45979.436768865744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45979.436768865744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45979.436768865744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45979.436768865744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45979.436768865744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45979.436768865744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45979.436768865744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45979.436768865744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45979.436768865744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45979.436768865744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45979.436768865744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45979.436768865744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45979.436768865744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45979.436768865744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45979.436768865744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45979.436768865744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ref="G328:G391" ca="1" si="6">IFERROR(NOW()-F328,"-")</f>
        <v>45979.436768865744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45979.436768865744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45979.436768865744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45979.436768865744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45979.436768865744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45979.436768865744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45979.436768865744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45979.436768865744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45979.436768865744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45979.436768865744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45979.436768865744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45979.436768865744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45979.436768865744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45979.436768865744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45979.436768865744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45979.436768865744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45979.436768865744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45979.436768865744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45979.436768865744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45979.436768865744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45979.436768865744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45979.436768865744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45979.436768865744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45979.436768865744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45979.436768865744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45979.436768865744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45979.436768865744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45979.436768865744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45979.436768865744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45979.436768865744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45979.436768865744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45979.436768865744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45979.436768865744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45979.436768865744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45979.436768865744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45979.436768865744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45979.436768865744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45979.436768865744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45979.436768865744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45979.436768865744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45979.436768865744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45979.436768865744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45979.436768865744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45979.436768865744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45979.436768865744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45979.436768865744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45979.436768865744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45979.436768865744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45979.436768865744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45979.436768865744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45979.436768865744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45979.436768865744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45979.436768865744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45979.436768865744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45979.436768865744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45979.436768865744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45979.436768865744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45979.436768865744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45979.436768865744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45979.436768865744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45979.436768865744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45979.436768865744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45979.436768865744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45979.436768865744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ref="G392:G455" ca="1" si="7">IFERROR(NOW()-F392,"-")</f>
        <v>45979.436768865744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45979.436768865744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45979.436768865744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45979.436768865744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45979.436768865744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45979.436768865744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45979.436768865744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45979.436768865744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45979.436768865744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45979.436768865744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45979.436768865744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45979.436768865744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45979.436768865744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45979.436768865744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45979.436768865744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45979.436768865744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45979.436768865744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45979.436768865744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45979.436768865744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45979.436768865744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45979.436768865744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45979.436768865744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45979.436768865744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45979.436768865744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45979.436768865744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45979.436768865744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45979.436768865744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45979.436768865744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45979.436768865744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45979.436768865744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45979.436768865744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45979.436768865744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45979.436768865744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45979.436768865744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45979.436768865744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45979.436768865744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45979.436768865744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45979.436768865744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45979.436768865744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45979.436768865744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45979.436768865744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45979.436768865744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45979.436768865744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45979.436768865744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45979.436768865744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45979.436768865744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45979.436768865744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45979.436768865744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45979.436768865744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45979.436768865744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45979.436768865744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45979.436768865744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45979.436768865744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45979.436768865744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45979.436768865744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45979.436768865744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45979.436768865744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45979.436768865744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45979.436768865744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45979.436768865744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45979.436768865744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45979.436768865744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45979.436768865744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45979.436768865744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ref="G456:G519" ca="1" si="8">IFERROR(NOW()-F456,"-")</f>
        <v>45979.436768865744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45979.436768865744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45979.436768865744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45979.436768865744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45979.436768865744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45979.436768865744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45979.436768865744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45979.436768865744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45979.436768865744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45979.436768865744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45979.436768865744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45979.436768865744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45979.436768865744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45979.436768865744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45979.436768865744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45979.436768865744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45979.436768865744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45979.436768865744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45979.436768865744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45979.436768865744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45979.436768865744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45979.436768865744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45979.436768865744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45979.436768865744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45979.436768865744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45979.436768865744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45979.436768865744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45979.436768865744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45979.436768865744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45979.436768865744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45979.436768865744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45979.436768865744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45979.436768865744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45979.436768865744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45979.436768865744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45979.436768865744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45979.436768865744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45979.436768865744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45979.436768865744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45979.436768865744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45979.436768865744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45979.436768865744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45979.436768865744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45979.436768865744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45979.436768865744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45979.436768865744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45979.436768865744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45979.436768865744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45979.436768865744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45979.436768865744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45979.436768865744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45979.436768865744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45979.436768865744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45979.436768865744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45979.436768865744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45979.436768865744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45979.436768865744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45979.436768865744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45979.436768865744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45979.436768865744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45979.436768865744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45979.436768865744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45979.436768865744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45979.436768865744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ref="G520:G583" ca="1" si="9">IFERROR(NOW()-F520,"-")</f>
        <v>45979.436768865744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45979.436768865744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45979.436768865744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45979.436768865744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45979.436768865744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45979.436768865744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45979.436768865744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45979.436768865744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45979.436768865744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45979.436768865744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45979.436768865744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45979.436768865744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45979.436768865744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45979.436768865744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45979.436768865744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45979.436768865744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45979.436768865744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45979.436768865744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45979.436768865744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45979.436768865744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45979.436768865744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45979.436768865744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45979.436768865744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45979.436768865744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45979.436768865744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45979.436768865744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45979.436768865744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45979.436768865744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45979.436768865744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45979.436768865744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45979.436768865744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45979.436768865744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45979.436768865744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45979.436768865744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45979.436768865744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45979.436768865744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45979.436768865744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45979.436768865744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45979.436768865744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45979.436768865744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45979.436768865744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45979.436768865744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45979.436768865744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45979.436768865744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45979.436768865744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45979.436768865744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45979.436768865744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45979.436768865744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45979.436768865744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45979.436768865744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45979.436768865744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45979.436768865744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45979.436768865744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45979.436768865744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45979.436768865744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45979.436768865744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45979.436768865744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45979.436768865744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45979.436768865744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45979.436768865744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45979.436768865744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45979.436768865744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45979.436768865744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45979.436768865744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ref="G584:G647" ca="1" si="10">IFERROR(NOW()-F584,"-")</f>
        <v>45979.436768865744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45979.436768865744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45979.436768865744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45979.436768865744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45979.436768865744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45979.436768865744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45979.436768865744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45979.436768865744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45979.436768865744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45979.436768865744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45979.436768865744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45979.436768865744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45979.436768865744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45979.436768865744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45979.436768865744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45979.436768865744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45979.436768865744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45979.436768865744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45979.436768865744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45979.436768865744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45979.436768865744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45979.436768865744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45979.436768865744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45979.436768865744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45979.436768865744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45979.436768865744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45979.436768865744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45979.436768865744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45979.436768865744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45979.436768865744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45979.436768865744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45979.436768865744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45979.436768865744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45979.436768865744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45979.436768865744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45979.436768865744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45979.436768865744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45979.436768865744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45979.436768865744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45979.436768865744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45979.436768865744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45979.436768865744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45979.436768865744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45979.436768865744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45979.436768865744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45979.436768865744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45979.436768865744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45979.436768865744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45979.436768865744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45979.436768865744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45979.436768865744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45979.436768865744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45979.436768865744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45979.436768865744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45979.436768865744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45979.436768865744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45979.436768865744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45979.436768865744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45979.436768865744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45979.436768865744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45979.436768865744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45979.436768865744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45979.436768865744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45979.436768865744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ref="G648:G711" ca="1" si="11">IFERROR(NOW()-F648,"-")</f>
        <v>45979.436768865744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45979.436768865744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45979.436768865744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45979.436768865744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45979.436768865744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45979.436768865744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45979.436768865744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45979.436768865744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45979.436768865744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45979.436768865744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45979.436768865744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45979.436768865744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45979.436768865744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45979.436768865744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45979.436768865744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45979.436768865744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45979.436768865744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45979.436768865744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45979.436768865744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45979.436768865744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45979.436768865744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45979.436768865744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45979.436768865744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45979.436768865744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45979.436768865744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45979.436768865744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45979.436768865744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45979.436768865744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45979.436768865744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45979.436768865744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45979.436768865744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45979.436768865744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45979.436768865744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45979.436768865744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45979.436768865744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45979.436768865744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45979.436768865744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45979.436768865744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45979.436768865744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45979.436768865744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45979.436768865744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45979.436768865744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45979.436768865744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45979.436768865744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45979.436768865744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45979.436768865744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45979.436768865744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45979.436768865744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45979.436768865744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45979.436768865744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45979.436768865744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45979.436768865744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45979.436768865744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45979.436768865744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45979.436768865744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45979.436768865744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45979.436768865744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45979.436768865744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45979.436768865744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45979.436768865744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45979.436768865744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45979.436768865744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45979.436768865744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45979.436768865744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ref="G712:G775" ca="1" si="12">IFERROR(NOW()-F712,"-")</f>
        <v>45979.436768865744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45979.436768865744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45979.436768865744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45979.436768865744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45979.436768865744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45979.436768865744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45979.436768865744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45979.436768865744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45979.436768865744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45979.436768865744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45979.436768865744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45979.436768865744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45979.436768865744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45979.436768865744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45979.436768865744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45979.436768865744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45979.436768865744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45979.436768865744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45979.436768865744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45979.436768865744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45979.436768865744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45979.436768865744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45979.436768865744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45979.436768865744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45979.436768865744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45979.436768865744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45979.436768865744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45979.436768865744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45979.436768865744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45979.436768865744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45979.436768865744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45979.436768865744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45979.436768865744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45979.436768865744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45979.436768865744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45979.436768865744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45979.436768865744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45979.436768865744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45979.436768865744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45979.436768865744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45979.436768865744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45979.436768865744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45979.436768865744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45979.436768865744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45979.436768865744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45979.436768865744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45979.436768865744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45979.436768865744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45979.436768865744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45979.436768865744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45979.436768865744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45979.436768865744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45979.436768865744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45979.436768865744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45979.436768865744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45979.436768865744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45979.436768865744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45979.436768865744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45979.436768865744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45979.436768865744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45979.436768865744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45979.436768865744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45979.436768865744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45979.436768865744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ref="G776:G839" ca="1" si="13">IFERROR(NOW()-F776,"-")</f>
        <v>45979.436768865744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45979.436768865744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45979.436768865744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45979.436768865744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45979.436768865744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45979.436768865744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45979.436768865744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45979.436768865744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45979.436768865744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45979.436768865744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45979.436768865744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45979.436768865744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45979.436768865744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45979.436768865744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45979.436768865744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45979.436768865744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45979.436768865744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45979.436768865744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45979.436768865744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45979.436768865744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45979.436768865744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45979.436768865744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45979.436768865744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45979.436768865744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45979.436768865744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45979.436768865744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45979.436768865744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45979.436768865744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45979.436768865744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45979.436768865744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45979.436768865744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45979.436768865744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45979.436768865744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45979.436768865744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45979.436768865744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45979.436768865744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45979.436768865744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45979.436768865744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45979.436768865744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45979.436768865744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45979.436768865744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45979.436768865744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45979.436768865744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45979.436768865744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45979.436768865744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45979.436768865744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45979.436768865744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45979.436768865744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45979.436768865744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45979.436768865744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45979.436768865744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45979.436768865744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45979.436768865744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45979.436768865744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45979.436768865744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45979.436768865744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45979.436768865744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45979.436768865744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45979.436768865744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45979.436768865744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45979.436768865744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45979.436768865744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45979.436768865744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45979.436768865744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ref="G840:G903" ca="1" si="14">IFERROR(NOW()-F840,"-")</f>
        <v>45979.436768865744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45979.436768865744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45979.436768865744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45979.436768865744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45979.436768865744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45979.436768865744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45979.436768865744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45979.436768865744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45979.436768865744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45979.436768865744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45979.436768865744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45979.436768865744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45979.436768865744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45979.436768865744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45979.436768865744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45979.436768865744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45979.436768865744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45979.436768865744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45979.436768865744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45979.436768865744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45979.436768865744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45979.436768865744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45979.436768865744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45979.436768865744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45979.436768865744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45979.436768865744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45979.436768865744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45979.436768865744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45979.436768865744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45979.436768865744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45979.436768865744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45979.436768865744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45979.436768865744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45979.436768865744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45979.436768865744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45979.436768865744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45979.436768865744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45979.436768865744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45979.436768865744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45979.436768865744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45979.436768865744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45979.436768865744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45979.436768865744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45979.436768865744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45979.436768865744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45979.436768865744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45979.436768865744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45979.436768865744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45979.436768865744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45979.436768865744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45979.436768865744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45979.436768865744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45979.436768865744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45979.436768865744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45979.436768865744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45979.436768865744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45979.436768865744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45979.436768865744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45979.436768865744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45979.436768865744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45979.436768865744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45979.436768865744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45979.436768865744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45979.436768865744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ref="G904:G967" ca="1" si="15">IFERROR(NOW()-F904,"-")</f>
        <v>45979.436768865744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45979.436768865744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45979.436768865744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45979.436768865744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45979.436768865744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45979.436768865744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45979.436768865744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45979.436768865744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45979.436768865744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45979.436768865744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45979.436768865744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45979.436768865744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45979.436768865744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45979.436768865744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45979.436768865744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45979.436768865744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45979.436768865744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45979.436768865744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45979.436768865744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45979.436768865744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45979.436768865744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45979.436768865744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45979.436768865744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45979.436768865744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45979.436768865744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45979.436768865744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45979.436768865744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45979.436768865744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45979.436768865744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45979.436768865744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45979.436768865744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45979.436768865744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45979.436768865744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45979.436768865744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45979.436768865744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45979.436768865744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45979.436768865744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45979.436768865744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45979.436768865744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45979.436768865744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45979.436768865744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45979.436768865744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45979.436768865744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45979.436768865744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45979.436768865744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45979.436768865744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45979.436768865744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45979.436768865744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45979.436768865744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45979.436768865744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45979.436768865744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45979.436768865744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45979.436768865744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45979.436768865744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45979.436768865744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45979.436768865744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45979.436768865744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45979.436768865744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45979.436768865744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45979.436768865744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45979.436768865744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45979.436768865744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45979.436768865744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45979.436768865744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ref="G968:G982" ca="1" si="16">IFERROR(NOW()-F968,"-")</f>
        <v>45979.436768865744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45979.436768865744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45979.436768865744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45979.436768865744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45979.436768865744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45979.436768865744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45979.436768865744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45979.436768865744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45979.436768865744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45979.436768865744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45979.436768865744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45979.436768865744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45979.436768865744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45979.436768865744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45979.436768865744</v>
      </c>
      <c r="H982" s="22"/>
      <c r="I982" s="19" t="str">
        <f>IFERROR(VLOOKUP(D982,DB!A:F,6,0),"")</f>
        <v/>
      </c>
      <c r="J982" s="18" t="str">
        <f>IFERROR(VLOOKUP(D982,DB!A:G,7,0),"")</f>
        <v/>
      </c>
      <c r="K982" s="45"/>
      <c r="L982" s="23" t="str">
        <f>IFERROR(VLOOKUP(D982,DB!A:I,9,0),"")</f>
        <v/>
      </c>
    </row>
  </sheetData>
  <dataValidations count="2">
    <dataValidation allowBlank="1" showInputMessage="1" showErrorMessage="1" sqref="E1" xr:uid="{5914219A-CB83-432D-936A-CC0CB6F3982A}"/>
    <dataValidation type="list" allowBlank="1" showInputMessage="1" showErrorMessage="1" sqref="E2:E9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1"/>
  <sheetViews>
    <sheetView workbookViewId="0">
      <selection activeCell="K15" sqref="K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275.95605127314775</v>
      </c>
      <c r="H2" s="95">
        <v>45703.474768518521</v>
      </c>
      <c r="I2" s="95" t="str">
        <f>IFERROR(VLOOKUP(D2,DB!A:F,6,0),"")</f>
        <v>SCECO</v>
      </c>
      <c r="J2" s="95" t="str">
        <f>IFERROR(VLOOKUP(D2,DB!A:G,7,0),"")</f>
        <v>Dead</v>
      </c>
      <c r="K2" s="97" t="s">
        <v>39113</v>
      </c>
      <c r="L2" s="91" t="str">
        <f>IFERROR(VLOOKUP(D2,DB!A:I,9,0),"")</f>
        <v>Latis</v>
      </c>
    </row>
    <row r="3" spans="1:16" ht="15" customHeight="1">
      <c r="A3" s="113" t="s">
        <v>39114</v>
      </c>
      <c r="B3" s="91" t="str">
        <f>IFERROR(VLOOKUP(D3,DB!A:K,11,0),"")</f>
        <v>R4</v>
      </c>
      <c r="C3" s="93">
        <v>1</v>
      </c>
      <c r="D3" s="91" t="s">
        <v>28729</v>
      </c>
      <c r="E3" s="94" t="s">
        <v>39021</v>
      </c>
      <c r="F3" s="95">
        <v>45979.359722222223</v>
      </c>
      <c r="G3" s="96">
        <f ca="1">IFERROR(NOW()-F3,"")</f>
        <v>7.7046643520588987E-2</v>
      </c>
      <c r="H3" s="95">
        <v>45979.338159722225</v>
      </c>
      <c r="I3" s="113" t="str">
        <f>IFERROR(VLOOKUP(D3,DB!A:F,6,0),"")</f>
        <v>SCECO</v>
      </c>
      <c r="J3" s="113" t="str">
        <f>IFERROR(VLOOKUP(D3,DB!A:G,7,0),"")</f>
        <v>Good</v>
      </c>
      <c r="K3" s="97" t="s">
        <v>39115</v>
      </c>
      <c r="L3" s="91" t="str">
        <f>IFERROR(VLOOKUP(D3,DB!A:I,9,0),"")</f>
        <v>Latis</v>
      </c>
    </row>
    <row r="4" spans="1:16" ht="15" customHeight="1">
      <c r="A4" s="113" t="s">
        <v>39116</v>
      </c>
      <c r="B4" s="113" t="str">
        <f>IFERROR(VLOOKUP(D4,DB!A:K,11,0),"")</f>
        <v>R4</v>
      </c>
      <c r="C4" s="93">
        <v>1</v>
      </c>
      <c r="D4" s="91" t="s">
        <v>34148</v>
      </c>
      <c r="E4" s="94" t="s">
        <v>39021</v>
      </c>
      <c r="F4" s="95">
        <v>45979.393275462964</v>
      </c>
      <c r="G4" s="96">
        <f ca="1">IFERROR(NOW()-F4,"")</f>
        <v>4.3493402779859025E-2</v>
      </c>
      <c r="H4" s="95">
        <v>45979.387685185182</v>
      </c>
      <c r="I4" s="113" t="str">
        <f>IFERROR(VLOOKUP(D4,DB!A:F,6,0),"")</f>
        <v>SCECO</v>
      </c>
      <c r="J4" s="113" t="str">
        <f>IFERROR(VLOOKUP(D4,DB!A:G,7,0),"")</f>
        <v>Dead</v>
      </c>
      <c r="K4" s="97" t="s">
        <v>39117</v>
      </c>
      <c r="L4" s="91" t="str">
        <f>IFERROR(VLOOKUP(D4,DB!A:I,9,0),"")</f>
        <v>Latis</v>
      </c>
    </row>
    <row r="5" spans="1:16" ht="15" customHeight="1">
      <c r="A5" s="113"/>
      <c r="B5" s="113" t="str">
        <f>IFERROR(VLOOKUP(D5,DB!A:K,11,0),"")</f>
        <v/>
      </c>
      <c r="C5" s="93"/>
      <c r="D5" s="91"/>
      <c r="E5" s="94"/>
      <c r="F5" s="95"/>
      <c r="G5" s="96">
        <f ca="1">IFERROR(NOW()-F5,"")</f>
        <v>45979.436768865744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45979.436768865744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45979.436768865744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45979.436768865744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45979.436768865744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45979.436768865744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45979.436768865744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45979.436768865744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45979.436768865744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45979.436768865744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45979.436768865744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45979.436768865744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45979.436768865744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ref="G18:G81" ca="1" si="0">IFERROR(NOW()-F18,"")</f>
        <v>45979.436768865744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45979.436768865744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45979.436768865744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45979.436768865744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45979.436768865744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45979.436768865744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45979.436768865744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45979.436768865744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45979.436768865744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45979.436768865744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45979.436768865744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45979.436768865744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45979.436768865744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45979.436768865744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45979.436768865744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45979.436768865744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45979.436768865744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45979.436768865744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45979.436768865744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45979.436768865744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45979.436768865744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45979.436768865744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45979.436768865744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45979.436768865744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45979.436768865744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45979.436768865744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45979.436768865744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45979.436768865744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45979.436768865744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45979.436768865744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45979.436768865744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45979.436768865744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45979.436768865744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45979.436768865744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45979.436768865744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45979.436768865744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45979.436768865744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45979.436768865744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45979.436768865744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45979.436768865744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45979.436768865744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45979.436768865744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45979.436768865744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45979.436768865744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45979.436768865744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45979.436768865744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45979.436768865744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45979.436768865744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45979.436768865744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45979.436768865744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45979.436768865744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45979.436768865744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45979.436768865744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45979.436768865744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45979.436768865744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45979.436768865744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45979.436768865744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45979.436768865744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45979.436768865744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45979.436768865744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45979.436768865744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45979.436768865744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45979.436768865744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45979.436768865744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ref="G82:G145" ca="1" si="1">IFERROR(NOW()-F82,"")</f>
        <v>45979.436768865744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45979.436768865744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45979.436768865744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45979.436768865744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45979.436768865744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45979.436768865744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45979.436768865744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45979.436768865744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45979.436768865744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45979.436768865744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45979.436768865744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45979.436768865744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45979.436768865744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45979.436768865744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45979.436768865744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45979.436768865744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45979.436768865744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45979.436768865744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45979.436768865744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45979.436768865744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45979.436768865744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45979.436768865744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45979.436768865744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45979.436768865744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45979.436768865744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45979.436768865744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45979.436768865744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45979.436768865744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45979.436768865744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45979.436768865744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45979.436768865744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45979.436768865744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45979.436768865744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45979.436768865744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45979.436768865744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45979.436768865744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45979.436768865744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45979.436768865744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45979.436768865744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45979.436768865744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45979.436768865744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45979.436768865744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45979.436768865744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45979.436768865744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45979.436768865744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45979.436768865744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45979.436768865744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45979.436768865744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45979.436768865744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45979.436768865744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45979.436768865744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45979.436768865744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45979.436768865744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45979.436768865744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45979.436768865744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45979.436768865744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45979.436768865744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45979.436768865744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45979.436768865744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45979.436768865744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45979.436768865744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45979.436768865744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45979.436768865744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45979.436768865744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ref="G146:G209" ca="1" si="2">IFERROR(NOW()-F146,"")</f>
        <v>45979.436768865744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45979.436768865744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45979.436768865744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45979.436768865744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45979.436768865744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45979.436768865744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45979.436768865744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45979.436768865744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45979.436768865744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45979.436768865744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45979.436768865744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45979.436768865744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45979.436768865744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45979.436768865744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45979.436768865744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45979.436768865744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45979.436768865744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45979.436768865744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45979.436768865744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45979.436768865744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45979.436768865744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45979.436768865744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45979.436768865744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45979.436768865744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45979.436768865744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45979.436768865744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45979.436768865744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45979.436768865744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45979.436768865744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45979.436768865744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45979.436768865744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45979.436768865744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45979.436768865744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45979.436768865744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45979.436768865744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45979.436768865744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45979.436768865744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45979.436768865744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45979.436768865744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45979.436768865744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45979.436768865744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45979.436768865744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45979.436768865744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45979.436768865744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45979.436768865744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45979.436768865744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45979.436768865744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45979.436768865744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45979.436768865744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45979.436768865744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45979.436768865744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45979.436768865744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45979.436768865744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45979.436768865744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45979.436768865744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45979.436768865744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45979.436768865744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45979.436768865744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45979.436768865744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45979.436768865744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45979.436768865744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45979.436768865744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45979.436768865744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45979.436768865744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ref="G210:G273" ca="1" si="3">IFERROR(NOW()-F210,"")</f>
        <v>45979.436768865744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45979.436768865744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45979.436768865744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45979.436768865744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45979.436768865744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45979.436768865744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45979.436768865744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45979.436768865744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45979.436768865744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45979.436768865744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45979.436768865744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45979.436768865744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45979.436768865744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45979.436768865744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45979.436768865744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45979.436768865744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45979.436768865744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45979.436768865744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45979.436768865744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45979.436768865744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45979.436768865744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45979.436768865744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45979.436768865744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45979.436768865744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45979.436768865744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45979.436768865744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45979.436768865744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45979.436768865744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45979.436768865744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45979.436768865744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45979.436768865744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45979.436768865744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45979.436768865744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45979.436768865744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45979.436768865744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45979.436768865744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45979.436768865744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45979.436768865744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45979.436768865744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45979.436768865744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45979.436768865744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45979.436768865744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45979.436768865744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45979.436768865744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45979.436768865744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45979.436768865744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45979.436768865744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45979.436768865744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45979.436768865744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45979.436768865744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45979.436768865744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45979.436768865744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45979.436768865744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45979.436768865744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45979.436768865744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45979.436768865744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45979.436768865744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45979.436768865744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45979.436768865744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45979.436768865744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45979.436768865744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45979.436768865744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45979.436768865744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45979.436768865744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ref="G274:G337" ca="1" si="4">IFERROR(NOW()-F274,"")</f>
        <v>45979.436768865744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45979.436768865744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45979.436768865744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45979.436768865744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45979.436768865744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45979.436768865744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45979.436768865744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45979.436768865744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45979.436768865744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45979.436768865744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45979.436768865744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45979.436768865744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45979.436768865744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45979.436768865744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45979.436768865744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45979.436768865744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45979.436768865744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45979.436768865744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45979.436768865744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45979.436768865744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45979.436768865744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45979.436768865744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45979.436768865744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45979.436768865744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45979.436768865744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45979.436768865744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45979.436768865744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45979.436768865744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45979.436768865744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45979.436768865744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45979.436768865744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45979.436768865744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45979.436768865744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45979.436768865744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45979.436768865744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45979.436768865744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45979.436768865744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45979.436768865744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45979.436768865744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45979.436768865744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45979.436768865744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45979.436768865744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45979.436768865744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45979.436768865744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45979.436768865744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45979.436768865744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45979.436768865744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45979.436768865744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45979.436768865744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45979.436768865744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45979.436768865744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45979.436768865744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45979.436768865744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45979.436768865744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45979.436768865744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45979.436768865744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45979.436768865744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45979.436768865744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45979.436768865744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45979.436768865744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45979.436768865744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45979.436768865744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45979.436768865744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45979.436768865744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ref="G338:G401" ca="1" si="5">IFERROR(NOW()-F338,"")</f>
        <v>45979.436768865744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45979.436768865744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45979.436768865744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45979.436768865744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45979.436768865744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45979.436768865744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45979.436768865744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45979.436768865744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45979.436768865744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45979.436768865744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45979.436768865744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45979.436768865744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45979.436768865744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45979.436768865744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45979.436768865744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45979.436768865744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45979.436768865744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45979.436768865744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45979.436768865744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45979.436768865744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45979.436768865744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45979.436768865744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45979.436768865744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45979.436768865744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45979.436768865744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45979.436768865744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45979.436768865744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45979.436768865744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45979.436768865744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45979.436768865744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45979.436768865744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45979.436768865744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45979.436768865744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45979.436768865744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45979.436768865744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45979.436768865744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45979.436768865744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45979.436768865744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45979.436768865744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45979.436768865744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45979.436768865744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45979.436768865744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45979.436768865744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45979.436768865744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45979.436768865744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45979.436768865744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45979.436768865744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45979.436768865744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45979.436768865744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45979.436768865744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45979.436768865744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45979.436768865744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45979.436768865744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45979.436768865744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45979.436768865744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45979.436768865744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45979.436768865744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45979.436768865744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45979.436768865744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45979.436768865744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45979.436768865744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45979.436768865744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45979.436768865744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45979.436768865744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ref="G402:G465" ca="1" si="6">IFERROR(NOW()-F402,"")</f>
        <v>45979.436768865744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45979.436768865744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45979.436768865744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45979.436768865744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45979.436768865744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45979.436768865744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45979.436768865744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45979.436768865744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45979.436768865744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45979.436768865744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45979.436768865744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45979.436768865744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45979.436768865744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45979.436768865744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45979.436768865744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45979.436768865744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45979.436768865744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45979.436768865744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45979.436768865744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45979.436768865744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45979.436768865744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45979.436768865744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45979.436768865744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45979.436768865744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45979.436768865744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45979.436768865744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45979.436768865744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45979.436768865744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45979.436768865744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45979.436768865744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45979.436768865744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45979.436768865744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45979.436768865744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45979.436768865744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45979.436768865744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45979.436768865744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45979.436768865744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45979.436768865744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45979.436768865744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45979.436768865744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45979.436768865744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45979.436768865744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45979.436768865744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45979.436768865744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45979.436768865744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45979.436768865744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45979.436768865744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45979.436768865744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45979.436768865744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45979.436768865744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45979.436768865744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45979.436768865744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45979.436768865744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45979.436768865744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45979.436768865744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45979.436768865744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45979.436768865744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45979.436768865744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45979.436768865744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45979.436768865744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45979.436768865744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45979.436768865744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45979.436768865744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45979.436768865744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ref="G466:G511" ca="1" si="7">IFERROR(NOW()-F466,"")</f>
        <v>45979.436768865744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45979.436768865744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45979.436768865744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45979.436768865744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45979.436768865744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45979.436768865744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45979.436768865744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45979.436768865744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45979.436768865744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45979.436768865744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45979.436768865744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45979.436768865744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45979.436768865744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45979.436768865744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45979.436768865744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45979.436768865744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45979.436768865744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45979.436768865744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45979.436768865744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45979.436768865744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45979.436768865744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45979.436768865744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45979.436768865744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45979.436768865744</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45979.436768865744</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45979.436768865744</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45979.436768865744</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45979.436768865744</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45979.436768865744</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45979.436768865744</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45979.436768865744</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45979.436768865744</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45979.436768865744</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45979.436768865744</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45979.436768865744</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45979.436768865744</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45979.436768865744</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45979.436768865744</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45979.436768865744</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45979.436768865744</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45979.436768865744</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45979.436768865744</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45979.436768865744</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45979.436768865744</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45979.436768865744</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45979.436768865744</v>
      </c>
      <c r="H511" s="95"/>
      <c r="I511" s="113" t="str">
        <f>IFERROR(VLOOKUP(D511,DB!A:F,6,0),"")</f>
        <v/>
      </c>
      <c r="J511" s="113" t="str">
        <f>IFERROR(VLOOKUP(D511,DB!A:G,7,0),"")</f>
        <v/>
      </c>
      <c r="K511" s="97"/>
      <c r="L511" s="91" t="str">
        <f>IFERROR(VLOOKUP(D511,DB!A:I,9,0),"")</f>
        <v/>
      </c>
    </row>
  </sheetData>
  <dataValidations count="2">
    <dataValidation allowBlank="1" showInputMessage="1" showErrorMessage="1" sqref="E1" xr:uid="{A4F81451-56CC-4543-9497-104C4E44EE4B}"/>
    <dataValidation type="list" allowBlank="1" showInputMessage="1" showErrorMessage="1" sqref="E2:E5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5"/>
  <sheetViews>
    <sheetView tabSelected="1" workbookViewId="0">
      <selection activeCell="K6" sqref="K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39118</v>
      </c>
      <c r="B2" s="37" t="str">
        <f>IFERROR(VLOOKUP(D2,DB!A:K,11,0),"")</f>
        <v>R5</v>
      </c>
      <c r="C2" s="37">
        <v>3</v>
      </c>
      <c r="D2" s="106" t="s">
        <v>36011</v>
      </c>
      <c r="E2" s="37" t="s">
        <v>39021</v>
      </c>
      <c r="F2" s="38">
        <v>45891.832060185188</v>
      </c>
      <c r="G2" s="108">
        <f ca="1">IFERROR(NOW()-F2,"")</f>
        <v>87.604708680555632</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39024</v>
      </c>
      <c r="F3" s="38">
        <v>45926.188877314817</v>
      </c>
      <c r="G3" s="108">
        <f t="shared" ref="G3" ca="1" si="0">IFERROR(NOW()-F3,"")</f>
        <v>53.247891550927307</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39024</v>
      </c>
      <c r="F4" s="110">
        <v>45948.661111111112</v>
      </c>
      <c r="G4" s="111">
        <f t="shared" ref="G4" ca="1" si="1">IFERROR(NOW()-F4,"")</f>
        <v>30.775657754631538</v>
      </c>
      <c r="H4" s="110">
        <v>45948.661111111112</v>
      </c>
      <c r="I4" s="109" t="str">
        <f>IFERROR(VLOOKUP(D4,DB!A:F,6,0),"")</f>
        <v>SCECO</v>
      </c>
      <c r="J4" s="109" t="str">
        <f>IFERROR(VLOOKUP(D4,DB!A:G,7,0),"")</f>
        <v>Dead</v>
      </c>
      <c r="K4" s="109" t="s">
        <v>39123</v>
      </c>
      <c r="L4" s="109" t="str">
        <f>IFERROR(VLOOKUP(D4,DB!A:I,9,0),"")</f>
        <v>Latis</v>
      </c>
    </row>
    <row r="5" spans="1:13">
      <c r="A5" s="109" t="s">
        <v>39124</v>
      </c>
      <c r="B5" s="109" t="str">
        <f>IFERROR(VLOOKUP(D5,DB!A:K,11,0),"")</f>
        <v>R5</v>
      </c>
      <c r="C5" s="109">
        <v>1</v>
      </c>
      <c r="D5" s="109" t="s">
        <v>33371</v>
      </c>
      <c r="E5" s="109" t="s">
        <v>39021</v>
      </c>
      <c r="F5" s="135">
        <v>45977.514803240738</v>
      </c>
      <c r="G5" s="111">
        <f ca="1">IFERROR(NOW()-F5,"")</f>
        <v>1.9219656250061234</v>
      </c>
      <c r="H5" s="135">
        <v>45977.468807870369</v>
      </c>
      <c r="I5" s="109" t="str">
        <f>IFERROR(VLOOKUP(D5,DB!A:F,6,0),"")</f>
        <v>SCECO</v>
      </c>
      <c r="J5" s="109" t="str">
        <f>IFERROR(VLOOKUP(D5,DB!A:G,7,0),"")</f>
        <v>Weak</v>
      </c>
      <c r="K5" s="109" t="s">
        <v>39125</v>
      </c>
      <c r="L5" s="109" t="str">
        <f>IFERROR(VLOOKUP(D5,DB!A:I,9,0),"")</f>
        <v>Latis</v>
      </c>
    </row>
    <row r="6" spans="1:13">
      <c r="A6" s="109" t="s">
        <v>39126</v>
      </c>
      <c r="B6" s="109" t="str">
        <f>IFERROR(VLOOKUP(D6,DB!A:K,11,0),"")</f>
        <v>R5</v>
      </c>
      <c r="C6" s="109">
        <v>1</v>
      </c>
      <c r="D6" s="109" t="s">
        <v>36587</v>
      </c>
      <c r="E6" s="109" t="s">
        <v>39021</v>
      </c>
      <c r="F6" s="135">
        <v>45979.428541666668</v>
      </c>
      <c r="G6" s="111">
        <f ca="1">IFERROR(NOW()-F6,"")</f>
        <v>8.227199075918179E-3</v>
      </c>
      <c r="H6" s="135">
        <v>45979.404236111113</v>
      </c>
      <c r="I6" s="109" t="str">
        <f>IFERROR(VLOOKUP(D6,DB!A:F,6,0),"")</f>
        <v>Generator-SG</v>
      </c>
      <c r="J6" s="109" t="str">
        <f>IFERROR(VLOOKUP(D6,DB!A:G,7,0),"")</f>
        <v>Vandalized</v>
      </c>
      <c r="K6" s="109" t="s">
        <v>39127</v>
      </c>
      <c r="L6" s="109" t="str">
        <f>IFERROR(VLOOKUP(D6,DB!A:I,9,0),"")</f>
        <v>Latis</v>
      </c>
    </row>
    <row r="7" spans="1:13">
      <c r="A7" s="109"/>
      <c r="B7" s="109" t="str">
        <f>IFERROR(VLOOKUP(D7,DB!A:K,11,0),"")</f>
        <v/>
      </c>
      <c r="C7" s="109"/>
      <c r="D7" s="109"/>
      <c r="E7" s="109"/>
      <c r="F7" s="109"/>
      <c r="G7" s="111">
        <f ca="1">IFERROR(NOW()-F7,"")</f>
        <v>45979.436768865744</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45979.436768865744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45979.436768865744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45979.436768865744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45979.436768865744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45979.436768865744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45979.436768865744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45979.436768865744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45979.436768865744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45979.436768865744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45979.436768865744</v>
      </c>
      <c r="H17" s="109"/>
      <c r="I17" s="109"/>
      <c r="J17" s="109" t="str">
        <f>IFERROR(VLOOKUP(D17,DB!A:G,7,0),"")</f>
        <v/>
      </c>
      <c r="K17" s="109"/>
      <c r="L17" s="109" t="str">
        <f>IFERROR(VLOOKUP(D17,DB!A:I,9,0),"")</f>
        <v/>
      </c>
    </row>
    <row r="18" spans="1:12">
      <c r="A18" s="109"/>
      <c r="B18" s="109" t="str">
        <f>IFERROR(VLOOKUP(D18,DB!A:K,11,0),"")</f>
        <v/>
      </c>
      <c r="C18" s="109"/>
      <c r="D18" s="109"/>
      <c r="E18" s="109"/>
      <c r="F18" s="109"/>
      <c r="G18" s="111">
        <f ca="1">IFERROR(NOW()-F18,"")</f>
        <v>45979.436768865744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45979.436768865744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45979.436768865744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45979.436768865744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45979.436768865744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45979.436768865744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45979.436768865744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45979.436768865744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45979.436768865744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45979.436768865744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45979.436768865744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45979.436768865744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45979.436768865744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45979.436768865744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45979.436768865744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45979.436768865744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45979.436768865744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45979.436768865744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45979.436768865744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45979.436768865744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45979.436768865744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45979.436768865744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45979.436768865744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45979.436768865744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45979.436768865744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45979.436768865744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45979.436768865744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45979.436768865744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45979.436768865744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45979.436768865744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45979.436768865744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45979.436768865744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45979.436768865744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45979.436768865744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45979.436768865744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45979.436768865744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45979.436768865744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45979.436768865744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45979.436768865744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45979.436768865744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45979.436768865744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45979.436768865744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45979.436768865744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45979.436768865744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45979.436768865744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45979.436768865744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45979.436768865744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45979.436768865744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45979.436768865744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45979.436768865744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45979.436768865744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45979.436768865744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45979.436768865744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45979.436768865744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45979.436768865744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45979.436768865744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45979.436768865744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45979.436768865744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45979.436768865744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45979.436768865744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45979.436768865744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45979.436768865744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45979.436768865744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45979.436768865744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45979.436768865744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45979.436768865744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45979.436768865744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45979.436768865744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45979.436768865744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45979.436768865744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45979.436768865744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45979.436768865744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45979.436768865744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45979.436768865744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45979.436768865744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45979.436768865744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45979.436768865744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45979.436768865744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45979.436768865744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45979.436768865744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45979.436768865744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45979.436768865744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45979.436768865744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45979.436768865744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45979.436768865744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45979.436768865744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45979.436768865744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45979.436768865744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45979.436768865744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45979.436768865744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45979.436768865744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45979.436768865744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45979.436768865744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45979.436768865744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45979.436768865744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45979.436768865744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45979.436768865744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45979.436768865744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45979.436768865744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45979.436768865744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45979.436768865744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45979.436768865744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45979.436768865744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45979.436768865744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45979.436768865744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45979.436768865744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45979.436768865744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45979.436768865744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45979.436768865744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45979.436768865744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45979.436768865744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45979.436768865744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45979.436768865744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45979.436768865744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45979.436768865744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45979.436768865744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45979.436768865744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45979.436768865744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45979.436768865744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45979.436768865744</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45979.436768865744</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45979.436768865744</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45979.436768865744</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45979.436768865744</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45979.436768865744</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45979.436768865744</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45979.436768865744</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45979.436768865744</v>
      </c>
      <c r="H145" s="109"/>
      <c r="I145" s="109" t="str">
        <f>IFERROR(VLOOKUP(D145,DB!A:F,6,0),"")</f>
        <v/>
      </c>
      <c r="J145" s="109" t="str">
        <f>IFERROR(VLOOKUP(D145,DB!A:G,7,0),"")</f>
        <v/>
      </c>
      <c r="K145" s="109"/>
      <c r="L145" s="109" t="str">
        <f>IFERROR(VLOOKUP(D145,DB!A:I,9,0),"")</f>
        <v/>
      </c>
    </row>
    <row r="146" spans="1:12">
      <c r="A146" s="138"/>
      <c r="B146" s="138" t="str">
        <f>IFERROR(VLOOKUP(D146,DB!A:K,11,0),"")</f>
        <v/>
      </c>
      <c r="C146" s="138"/>
      <c r="D146" s="138"/>
      <c r="E146" s="138"/>
      <c r="F146" s="139"/>
      <c r="G146" s="111">
        <f ca="1">IFERROR(NOW()-F146,"")</f>
        <v>45979.436768865744</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45979.436768865744</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45979.436768865744</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45979.436768865744</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45979.436768865744</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45979.436768865744</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45979.436768865744</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45979.436768865744</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45979.436768865744</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45979.436768865744</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45979.436768865744</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45979.436768865744</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45979.436768865744</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45979.436768865744</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45979.436768865744</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45979.436768865744</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45979.436768865744</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45979.436768865744</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45979.436768865744</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45979.436768865744</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45979.436768865744</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45979.436768865744</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45979.436768865744</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45979.436768865744</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45979.436768865744</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45979.436768865744</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45979.436768865744</v>
      </c>
      <c r="H172" s="139"/>
      <c r="I172" s="138" t="str">
        <f>IFERROR(VLOOKUP(D172,DB!A:F,6,0),"")</f>
        <v/>
      </c>
      <c r="J172" s="138" t="str">
        <f>IFERROR(VLOOKUP(D172,DB!A:G,7,0),"")</f>
        <v/>
      </c>
      <c r="K172" s="138"/>
      <c r="L172" s="138" t="str">
        <f>IFERROR(VLOOKUP(D172,DB!A:I,9,0),"")</f>
        <v/>
      </c>
    </row>
    <row r="173" spans="1:12">
      <c r="A173" s="138"/>
      <c r="B173" s="138" t="str">
        <f>IFERROR(VLOOKUP(D173,DB!A:K,11,0),"")</f>
        <v/>
      </c>
      <c r="C173" s="138"/>
      <c r="D173" s="138"/>
      <c r="E173" s="138"/>
      <c r="F173" s="139"/>
      <c r="G173" s="111">
        <f ca="1">IFERROR(NOW()-F173,"")</f>
        <v>45979.436768865744</v>
      </c>
      <c r="H173" s="139"/>
      <c r="I173" s="138" t="str">
        <f>IFERROR(VLOOKUP(D173,DB!A:F,6,0),"")</f>
        <v/>
      </c>
      <c r="J173" s="138" t="str">
        <f>IFERROR(VLOOKUP(D173,DB!A:G,7,0),"")</f>
        <v/>
      </c>
      <c r="K173" s="138"/>
      <c r="L173" s="138" t="str">
        <f>IFERROR(VLOOKUP(D173,DB!A:I,9,0),"")</f>
        <v/>
      </c>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sheetData>
  <dataValidations count="2">
    <dataValidation allowBlank="1" showInputMessage="1" showErrorMessage="1" sqref="E1" xr:uid="{920C6338-E771-4DAE-8C89-92A9093EA4DE}"/>
    <dataValidation type="list" allowBlank="1" showInputMessage="1" showErrorMessage="1" sqref="E2:E1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39128</v>
      </c>
      <c r="B2" s="119" t="str">
        <f>IFERROR(VLOOKUP(D2,DB!A:K,11,0),"")</f>
        <v>R6</v>
      </c>
      <c r="C2" s="120">
        <v>1</v>
      </c>
      <c r="D2" s="119" t="s">
        <v>31674</v>
      </c>
      <c r="E2" s="109" t="s">
        <v>39021</v>
      </c>
      <c r="F2" s="121"/>
      <c r="G2" s="104">
        <f t="shared" ref="G2:G48" ca="1" si="0">IFERROR(NOW()-F2,"-")</f>
        <v>45979.436768865744</v>
      </c>
      <c r="H2" s="121">
        <v>45979.341469907406</v>
      </c>
      <c r="I2" s="119" t="str">
        <f>IFERROR(VLOOKUP(D2,DB!A:F,6,0),"")</f>
        <v>SCECO</v>
      </c>
      <c r="J2" s="119" t="str">
        <f>IFERROR(VLOOKUP(D2,DB!A:G,7,0),"")</f>
        <v>Vandalized</v>
      </c>
      <c r="K2" s="122" t="s">
        <v>39129</v>
      </c>
      <c r="L2" s="123" t="str">
        <f>IFERROR(VLOOKUP(D2,DB!A:I,9,0),"")</f>
        <v>Latis</v>
      </c>
    </row>
    <row r="3" spans="1:16382" ht="31.5" customHeight="1">
      <c r="A3" s="118"/>
      <c r="B3" s="119" t="str">
        <f>IFERROR(VLOOKUP(D3,DB!A:K,11,0),"")</f>
        <v/>
      </c>
      <c r="C3" s="120"/>
      <c r="D3" s="119"/>
      <c r="E3" s="109"/>
      <c r="F3" s="121"/>
      <c r="G3" s="104">
        <f t="shared" ca="1" si="0"/>
        <v>45979.436768865744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45979.436768865744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45979.436768865744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45979.436768865744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45979.436768865744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45979.436768865744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45979.436768865744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45979.436768865744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45979.436768865744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45979.436768865744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45979.436768865744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45979.436768865744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45979.436768865744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45979.436768865744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45979.436768865744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45979.436768865744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45979.436768865744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45979.436768865744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45979.436768865744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45979.436768865744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45979.436768865744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45979.436768865744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45979.436768865744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45979.436768865744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45979.436768865744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45979.436768865744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45979.436768865744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45979.436768865744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45979.436768865744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45979.436768865744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45979.436768865744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45979.436768865744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45979.436768865744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45979.436768865744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45979.436768865744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45979.436768865744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45979.436768865744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45979.436768865744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45979.436768865744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45979.436768865744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45979.436768865744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45979.436768865744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45979.436768865744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45979.436768865744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45979.436768865744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45979.436768865744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45979.436768865744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45979.436768865744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45979.436768865744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45979.436768865744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45979.436768865744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45979.436768865744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45979.436768865744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45979.436768865744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45979.436768865744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45979.436768865744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45979.436768865744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45979.436768865744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45979.436768865744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45979.436768865744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45979.436768865744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45979.436768865744</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45979.436768865744</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45979.436768865744</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45979.436768865744</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45979.436768865744</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45979.436768865744</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45979.436768865744</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45979.436768865744</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45979.436768865744</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45979.436768865744</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45979.436768865744</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45979.436768865744</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45979.436768865744</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45979.436768865744</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45979.436768865744</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45979.436768865744</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45979.436768865744</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45979.436768865744</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45979.436768865744</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2025-11-18T07:30:59Z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