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80" documentId="120_S{2AC9BD13-BADA-5192-A53E-5A8FF88502F6}" xr6:coauthVersionLast="47" xr6:coauthVersionMax="47" xr10:uidLastSave="{BE4D63E7-344A-41D6-A391-B468E32ECCC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<sst xmlns="http://schemas.openxmlformats.org/spreadsheetml/2006/main" count="180281" uniqueCount="39125">
  <si>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</si>
  <si>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</si>
  <si>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</si>
  <si>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</si>
  <si>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</si>
  <si>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</si>
  <si>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</si>
  <si>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</si>
  <si>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</si>
  <si>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</si>
  <si>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</si>
  <si>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</si>
  <si>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</si>
  <si>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</si>
  <si>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</si>
  <si>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</si>
  <si>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</si>
  <si>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</si>
  <si>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</si>
  <si>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</si>
  <si>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</si>
  <si>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</si>
  <si>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</si>
  <si>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</si>
  <si>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</si>
  <si>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</si>
  <si>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</si>
  <si>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</si>
  <si>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</si>
  <si>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</si>
  <si>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</si>
  <si>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</si>
  <si>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</si>
  <si>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</si>
  <si>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</si>
  <si>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</si>
  <si>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</si>
  <si>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</si>
  <si>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</si>
  <si>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</si>
  <si>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</si>
  <si>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</si>
  <si>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</si>
  <si>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</si>
  <si>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</si>
  <si>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</si>
  <si>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</si>
  <si>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</si>
  <si>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</si>
  <si>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</si>
  <si>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</si>
  <si>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</si>
  <si>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</si>
  <si>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</si>
  <si>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</si>
  <si>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</si>
  <si>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</si>
  <si>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</si>
  <si>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</si>
  <si>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</si>
  <si>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</si>
  <si>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</si>
  <si>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</si>
  <si>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</si>
  <si>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</si>
  <si>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</si>
  <si>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</si>
  <si>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</si>
  <si>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</si>
  <si>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</si>
  <si>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</si>
  <si>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</si>
  <si>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</si>
  <si>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</si>
  <si>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</si>
  <si>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</si>
  <si>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</si>
  <si>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</si>
  <si>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</si>
  <si>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</si>
  <si>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</si>
  <si>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</si>
  <si>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</si>
  <si>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</si>
  <si>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</si>
  <si>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</si>
  <si>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</si>
  <si>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</si>
  <si>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</si>
  <si>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</si>
  <si>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</si>
  <si>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</si>
  <si>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</si>
  <si>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</si>
  <si>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</si>
  <si>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</si>
  <si>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</si>
  <si>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</si>
  <si>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</si>
  <si>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</si>
  <si>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</si>
  <si>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</si>
  <si>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</si>
  <si>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</si>
  <si>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</si>
  <si>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</si>
  <si>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</si>
  <si>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</si>
  <si>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</si>
  <si>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</si>
  <si>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</si>
  <si>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</si>
  <si>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</si>
  <si>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</si>
  <si>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</si>
  <si>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</si>
  <si>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</si>
  <si>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</si>
  <si>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</si>
  <si>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</si>
  <si>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</si>
  <si>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</si>
  <si>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</si>
  <si>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</si>
  <si>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</si>
  <si>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</si>
  <si>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</si>
  <si>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</si>
  <si>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</si>
  <si>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</si>
  <si>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</si>
  <si>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</si>
  <si>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</si>
  <si>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</si>
  <si>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</si>
  <si>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</si>
  <si>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</si>
  <si>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</si>
  <si>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</si>
  <si>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</si>
  <si>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</si>
  <si>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</si>
  <si>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</si>
  <si>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</si>
  <si>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</si>
  <si>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</si>
  <si>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</si>
  <si>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</si>
  <si>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</si>
  <si>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</si>
  <si>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</si>
  <si>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</si>
  <si>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</si>
  <si>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</si>
  <si>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</si>
  <si>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</si>
  <si>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</si>
  <si>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</si>
  <si>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</si>
  <si>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</si>
  <si>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</si>
  <si>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</si>
  <si>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</si>
  <si>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</si>
  <si>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</si>
  <si>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</si>
  <si>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</si>
  <si>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</si>
  <si>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</si>
  <si>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</si>
  <si>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</si>
  <si>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</si>
  <si>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</si>
  <si>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</si>
  <si>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</si>
  <si>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</si>
  <si>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</si>
  <si>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</si>
  <si>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</si>
  <si>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</si>
  <si>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</si>
  <si>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</si>
  <si>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</si>
  <si>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</si>
  <si>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</si>
  <si>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</si>
  <si>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</si>
  <si>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</si>
  <si>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</si>
  <si>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</si>
  <si>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</si>
  <si>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</si>
  <si>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</si>
  <si>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</si>
  <si>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</si>
  <si>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</si>
  <si>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</si>
  <si>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</si>
  <si>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</si>
  <si>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</si>
  <si>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</si>
  <si>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</si>
  <si>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</si>
  <si>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</si>
  <si>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</si>
  <si>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</si>
  <si>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</si>
  <si>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</si>
  <si>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</si>
  <si>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</si>
  <si>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</si>
  <si>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</si>
  <si>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</si>
  <si>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</si>
  <si>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</si>
  <si>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</si>
  <si>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</si>
  <si>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</si>
  <si>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</si>
  <si>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</si>
  <si>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</si>
  <si>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</si>
  <si>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</si>
  <si>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</si>
  <si>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</si>
  <si>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</si>
  <si>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</si>
  <si>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</si>
  <si>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</si>
  <si>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</si>
  <si>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</si>
  <si>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</si>
  <si>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</si>
  <si>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</si>
  <si>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</si>
  <si>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</si>
  <si>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</si>
  <si>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</si>
  <si>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</si>
  <si>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</si>
  <si>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</si>
  <si>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</si>
  <si>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</si>
  <si>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</si>
  <si>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</si>
  <si>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</si>
  <si>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</si>
  <si>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</si>
  <si>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</si>
  <si>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</si>
  <si>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</si>
  <si>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</si>
  <si>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</si>
  <si>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</si>
  <si>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</si>
  <si>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</si>
  <si>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</si>
  <si>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</si>
  <si>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</si>
  <si>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</si>
  <si>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</si>
  <si>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</si>
  <si>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</si>
  <si>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</si>
  <si>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</si>
  <si>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</si>
  <si>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</si>
  <si>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</si>
  <si>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</si>
  <si>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</si>
  <si>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</si>
  <si>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</si>
  <si>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</si>
  <si>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</si>
  <si>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</si>
  <si>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</si>
  <si>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</si>
  <si>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</si>
  <si>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</si>
  <si>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</si>
  <si>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</si>
  <si>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</si>
  <si>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</si>
  <si>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</si>
  <si>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</si>
  <si>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</si>
  <si>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</si>
  <si>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</si>
  <si>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</si>
  <si>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</si>
  <si>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</si>
  <si>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</si>
  <si>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</si>
  <si>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</si>
  <si>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</si>
  <si>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</si>
  <si>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</si>
  <si>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</si>
  <si>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</si>
  <si>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</si>
  <si>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</si>
  <si>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</si>
  <si>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</si>
  <si>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</si>
  <si>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</si>
  <si>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</si>
  <si>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</si>
  <si>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</si>
  <si>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</si>
  <si>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</si>
  <si>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</si>
  <si>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</si>
  <si>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</si>
  <si>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</si>
  <si>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</si>
  <si>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</si>
  <si>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</si>
  <si>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</si>
  <si>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</si>
  <si>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</si>
  <si>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</si>
  <si>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</si>
  <si>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</si>
  <si>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</si>
  <si>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</si>
  <si>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</si>
  <si>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</si>
  <si>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</si>
  <si>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</si>
  <si>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</si>
  <si>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</si>
  <si>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</si>
  <si>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</si>
  <si>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</si>
  <si>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</si>
  <si>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</si>
  <si>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</si>
  <si>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</si>
  <si>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</si>
  <si>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</si>
  <si>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</si>
  <si>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</si>
  <si>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</si>
  <si>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</si>
  <si>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</si>
  <si>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</si>
  <si>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</si>
  <si>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</si>
  <si>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</si>
  <si>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</si>
  <si>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</si>
  <si>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</si>
  <si>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</si>
  <si>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</si>
  <si>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</si>
  <si>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</si>
  <si>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</si>
  <si>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</si>
  <si>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</si>
  <si>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</si>
  <si>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</si>
  <si>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</si>
  <si>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</si>
  <si>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</si>
  <si>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</si>
  <si>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</si>
  <si>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</si>
  <si>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</si>
  <si>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</si>
  <si>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</si>
  <si>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</si>
  <si>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</si>
  <si>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</si>
  <si>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</si>
  <si>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</si>
  <si>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</si>
  <si>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</si>
  <si>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</si>
  <si>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</si>
  <si>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</si>
  <si>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</si>
  <si>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</si>
  <si>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</si>
  <si>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</si>
  <si>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</si>
  <si>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</si>
  <si>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</si>
  <si>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</si>
  <si>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</si>
  <si>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</si>
  <si>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</si>
  <si>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</si>
  <si>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</si>
  <si>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</si>
  <si>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</si>
  <si>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</si>
  <si>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</si>
  <si>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</si>
  <si>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</si>
  <si>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</si>
  <si>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</si>
  <si>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</si>
  <si>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</si>
  <si>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</si>
  <si>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</si>
  <si>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</si>
  <si>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</si>
  <si>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</si>
  <si>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</si>
  <si>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</si>
  <si>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</si>
  <si>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</si>
  <si>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</si>
  <si>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</si>
  <si>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</si>
  <si>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</si>
  <si>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</si>
  <si>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</si>
  <si>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</si>
  <si>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</si>
  <si>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</si>
  <si>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</si>
  <si>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</si>
  <si>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</si>
  <si>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</si>
  <si>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</si>
  <si>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</si>
  <si>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</si>
  <si>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</si>
  <si>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</si>
  <si>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</si>
  <si>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</si>
  <si>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</si>
  <si>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</si>
  <si>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</si>
  <si>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</si>
  <si>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</si>
  <si>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</si>
  <si>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</si>
  <si>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</si>
  <si>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</si>
  <si>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</si>
  <si>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</si>
  <si>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</si>
  <si>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</si>
  <si>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</si>
  <si>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</si>
  <si>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</si>
  <si>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</si>
  <si>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</si>
  <si>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</si>
  <si>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</si>
  <si>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</si>
  <si>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</si>
  <si>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</si>
  <si>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</si>
  <si>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</si>
  <si>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</si>
  <si>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</si>
  <si>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</si>
  <si>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</si>
  <si>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</si>
  <si>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</si>
  <si>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</si>
  <si>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</si>
  <si>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</si>
  <si>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</si>
  <si>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</si>
  <si>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</si>
  <si>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</si>
  <si>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</si>
  <si>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</si>
  <si>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</si>
  <si>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</si>
  <si>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</si>
  <si>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</si>
  <si>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</si>
  <si>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</si>
  <si>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</si>
  <si>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</si>
  <si>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</si>
  <si>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</si>
  <si>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</si>
  <si>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</si>
  <si>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</si>
  <si>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</si>
  <si>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</si>
  <si>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</si>
  <si>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</si>
  <si>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</si>
  <si>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</si>
  <si>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</si>
  <si>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</si>
  <si>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</si>
  <si>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</si>
  <si>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</si>
  <si>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</si>
  <si>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</si>
  <si>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</si>
  <si>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</si>
  <si>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</si>
  <si>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</si>
  <si>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</si>
  <si>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</si>
  <si>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</si>
  <si>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</si>
  <si>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</si>
  <si>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</si>
  <si>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</si>
  <si>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</si>
  <si>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</si>
  <si>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</si>
  <si>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</si>
  <si>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</si>
  <si>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</si>
  <si>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</si>
  <si>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</si>
  <si>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</si>
  <si>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</si>
  <si>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</si>
  <si>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</si>
  <si>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</si>
  <si>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</si>
  <si>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</si>
  <si>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</si>
  <si>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</si>
  <si>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</si>
  <si>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</si>
  <si>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</si>
  <si>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</si>
  <si>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</si>
  <si>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</si>
  <si>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</si>
  <si>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</si>
  <si>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</si>
  <si>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</si>
  <si>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</si>
  <si>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</si>
  <si>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</si>
  <si>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</si>
  <si>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</si>
  <si>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</si>
  <si>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</si>
  <si>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</si>
  <si>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</si>
  <si>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</si>
  <si>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</si>
  <si>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</si>
  <si>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</si>
  <si>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</si>
  <si>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</si>
  <si>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</si>
  <si>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</si>
  <si>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</si>
  <si>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</si>
  <si>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</si>
  <si>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</si>
  <si>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</si>
  <si>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</si>
  <si>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</si>
  <si>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</si>
  <si>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</si>
  <si>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</si>
  <si>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</si>
  <si>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</si>
  <si>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</si>
  <si>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</si>
  <si>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</si>
  <si>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</si>
  <si>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</si>
  <si>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</si>
  <si>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</si>
  <si>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</si>
  <si>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</si>
  <si>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</si>
  <si>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</si>
  <si>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</si>
  <si>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</si>
  <si>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</si>
  <si>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</si>
  <si>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</si>
  <si>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</si>
  <si>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</si>
  <si>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</si>
  <si>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</si>
  <si>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</si>
  <si>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</si>
  <si>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</si>
  <si>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</si>
  <si>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</si>
  <si>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</si>
  <si>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</si>
  <si>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</si>
  <si>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</si>
  <si>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</si>
  <si>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</si>
  <si>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</si>
  <si>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</si>
  <si>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</si>
  <si>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</si>
  <si>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</si>
  <si>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</si>
  <si>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</si>
  <si>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</si>
  <si>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</si>
  <si>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</si>
  <si>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</si>
  <si>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</si>
  <si>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</si>
  <si>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</si>
  <si>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</si>
  <si>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</si>
  <si>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</si>
  <si>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</si>
  <si>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</si>
  <si>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</si>
  <si>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</si>
  <si>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</si>
  <si>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</si>
  <si>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</si>
  <si>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</si>
  <si>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</si>
  <si>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</si>
  <si>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</si>
  <si>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</si>
  <si>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</si>
  <si>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</si>
  <si>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</si>
  <si>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</si>
  <si>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</si>
  <si>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</si>
  <si>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</si>
  <si>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</si>
  <si>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</si>
  <si>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</si>
  <si>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</si>
  <si>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</si>
  <si>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</si>
  <si>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</si>
  <si>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</si>
  <si>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</si>
  <si>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</si>
  <si>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</si>
  <si>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</si>
  <si>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</si>
  <si>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</si>
  <si>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</si>
  <si>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</si>
  <si>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</si>
  <si>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</si>
  <si>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</si>
  <si>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</si>
  <si>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</si>
  <si>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</si>
  <si>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</si>
  <si>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</si>
  <si>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</si>
  <si>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</si>
  <si>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</si>
  <si>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</si>
  <si>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</si>
  <si>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</si>
  <si>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</si>
  <si>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</si>
  <si>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</si>
  <si>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</si>
  <si>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</si>
  <si>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</si>
  <si>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</si>
  <si>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</si>
  <si>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</si>
  <si>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</si>
  <si>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</si>
  <si>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</si>
  <si>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</si>
  <si>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</si>
  <si>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</si>
  <si>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</si>
  <si>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</si>
  <si>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</si>
  <si>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</si>
  <si>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</si>
  <si>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</si>
  <si>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</si>
  <si>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</si>
  <si>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</si>
  <si>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</si>
  <si>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</si>
  <si>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</si>
  <si>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</si>
  <si>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</si>
  <si>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</si>
  <si>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</si>
  <si>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</si>
  <si>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</si>
  <si>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</si>
  <si>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</si>
  <si>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</si>
  <si>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</si>
  <si>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</si>
  <si>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</si>
  <si>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</si>
  <si>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</si>
  <si>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</si>
  <si>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</si>
  <si>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</si>
  <si>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</si>
  <si>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</si>
  <si>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</si>
  <si>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</si>
  <si>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</si>
  <si>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</si>
  <si>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</si>
  <si>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</si>
  <si>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</si>
  <si>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</si>
  <si>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</si>
  <si>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</si>
  <si>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</si>
  <si>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</si>
  <si>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</si>
  <si>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</si>
  <si>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</si>
  <si>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</si>
  <si>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</si>
  <si>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</si>
  <si>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</si>
  <si>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</si>
  <si>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</si>
  <si>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</si>
  <si>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</si>
  <si>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</si>
  <si>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</si>
  <si>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</si>
  <si>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</si>
  <si>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</si>
  <si>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</si>
  <si>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</si>
  <si>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</si>
  <si>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</si>
  <si>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</si>
  <si>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</si>
  <si>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</si>
  <si>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</si>
  <si>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</si>
  <si>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</si>
  <si>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</si>
  <si>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</si>
  <si>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</si>
  <si>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</si>
  <si>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</si>
  <si>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</si>
  <si>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</si>
  <si>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</si>
  <si>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</si>
  <si>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</si>
  <si>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</si>
  <si>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</si>
  <si>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</si>
  <si>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</si>
  <si>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</si>
  <si>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</si>
  <si>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</si>
  <si>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</si>
  <si>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</si>
  <si>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</si>
  <si>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</si>
  <si>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</si>
  <si>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</si>
  <si>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</si>
  <si>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</si>
  <si>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</si>
  <si>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</si>
  <si>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</si>
  <si>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</si>
  <si>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</si>
  <si>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</si>
  <si>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</si>
  <si>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</si>
  <si>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</si>
  <si>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</si>
  <si>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</si>
  <si>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</si>
  <si>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</si>
  <si>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</si>
  <si>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</si>
  <si>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</si>
  <si>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</si>
  <si>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</si>
  <si>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</si>
  <si>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</si>
  <si>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</si>
  <si>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</si>
  <si>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</si>
  <si>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</si>
  <si>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</si>
  <si>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</si>
  <si>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</si>
  <si>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</si>
  <si>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</si>
  <si>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</si>
  <si>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</si>
  <si>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</si>
  <si>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</si>
  <si>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</si>
  <si>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</si>
  <si>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</si>
  <si>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</si>
  <si>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</si>
  <si>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</si>
  <si>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</si>
  <si>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</si>
  <si>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</si>
  <si>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</si>
  <si>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</si>
  <si>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</si>
  <si>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</si>
  <si>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</si>
  <si>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</si>
  <si>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</si>
  <si>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</si>
  <si>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</si>
  <si>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</si>
  <si>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</si>
  <si>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</si>
  <si>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</si>
  <si>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</si>
  <si>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</si>
  <si>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</si>
  <si>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</si>
  <si>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</si>
  <si>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</si>
  <si>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</si>
  <si>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</si>
  <si>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</si>
  <si>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</si>
  <si>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</si>
  <si>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</si>
  <si>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</si>
  <si>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</si>
  <si>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</si>
  <si>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</si>
  <si>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</si>
  <si>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</si>
  <si>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</si>
  <si>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</si>
  <si>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</si>
  <si>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</si>
  <si>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</si>
  <si>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</si>
  <si>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</si>
  <si>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</si>
  <si>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</si>
  <si>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</si>
  <si>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</si>
  <si>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</si>
  <si>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</si>
  <si>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</si>
  <si>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</si>
  <si>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</si>
  <si>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</si>
  <si>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</si>
  <si>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</si>
  <si>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</si>
  <si>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</si>
  <si>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</si>
  <si>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</si>
  <si>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</si>
  <si>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</si>
  <si>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</si>
  <si>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</si>
  <si>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</si>
  <si>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</si>
  <si>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</si>
  <si>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</si>
  <si>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</si>
  <si>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</si>
  <si>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</si>
  <si>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</si>
  <si>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</si>
  <si>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</si>
  <si>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</si>
  <si>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</si>
  <si>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</si>
  <si>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</si>
  <si>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</si>
  <si>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</si>
  <si>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</si>
  <si>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</si>
  <si>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</si>
  <si>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</si>
  <si>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</si>
  <si>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</si>
  <si>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</si>
  <si>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</si>
  <si>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</si>
  <si>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</si>
  <si>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</si>
  <si>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</si>
  <si>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</si>
  <si>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</si>
  <si>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</si>
  <si>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</si>
  <si>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</si>
  <si>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</si>
  <si>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</si>
  <si>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</si>
  <si>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</si>
  <si>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</si>
  <si>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</si>
  <si>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</si>
  <si>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</si>
  <si>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</si>
  <si>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</si>
  <si>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</si>
  <si>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</si>
  <si>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</si>
  <si>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</si>
  <si>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</si>
  <si>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</si>
  <si>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</si>
  <si>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</si>
  <si>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</si>
  <si>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</si>
  <si>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</si>
  <si>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</si>
  <si>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</si>
  <si>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</si>
  <si>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</si>
  <si>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</si>
  <si>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</si>
  <si>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</si>
  <si>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</si>
  <si>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</si>
  <si>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</si>
  <si>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</si>
  <si>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</si>
  <si>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</si>
  <si>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</si>
  <si>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</si>
  <si>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</si>
  <si>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</si>
  <si>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</si>
  <si>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</si>
  <si>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</si>
  <si>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</si>
  <si>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</si>
  <si>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</si>
  <si>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</si>
  <si>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</si>
  <si>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</si>
  <si>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</si>
  <si>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</si>
  <si>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</si>
  <si>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</si>
  <si>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</si>
  <si>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</si>
  <si>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</si>
  <si>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</si>
  <si>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</si>
  <si>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</si>
  <si>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</si>
  <si>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</si>
  <si>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</si>
  <si>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</si>
  <si>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</si>
  <si>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</si>
  <si>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</si>
  <si>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</si>
  <si>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</si>
  <si>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</si>
  <si>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</si>
  <si>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</si>
  <si>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</si>
  <si>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</si>
  <si>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</si>
  <si>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</si>
  <si>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</si>
  <si>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</si>
  <si>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</si>
  <si>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</si>
  <si>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</si>
  <si>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</si>
  <si>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</si>
  <si>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</si>
  <si>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</si>
  <si>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</si>
  <si>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</si>
  <si>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</si>
  <si>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</si>
  <si>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</si>
  <si>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</si>
  <si>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</si>
  <si>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</si>
  <si>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</si>
  <si>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</si>
  <si>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</si>
  <si>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</si>
  <si>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</si>
  <si>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</si>
  <si>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</si>
  <si>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</si>
  <si>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</si>
  <si>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</si>
  <si>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</si>
  <si>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</si>
  <si>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</si>
  <si>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</si>
  <si>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</si>
  <si>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</si>
  <si>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</si>
  <si>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</si>
  <si>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</si>
  <si>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</si>
  <si>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</si>
  <si>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</si>
  <si>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</si>
  <si>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</si>
  <si>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</si>
  <si>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</si>
  <si>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</si>
  <si>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</si>
  <si>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</si>
  <si>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</si>
  <si>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</si>
  <si>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</si>
  <si>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</si>
  <si>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</si>
  <si>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</si>
  <si>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</si>
  <si>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</si>
  <si>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</si>
  <si>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</si>
  <si>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</si>
  <si>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</si>
  <si>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</si>
  <si>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</si>
  <si>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</si>
  <si>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</si>
  <si>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</si>
  <si>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</si>
  <si>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</si>
  <si>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</si>
  <si>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</si>
  <si>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</si>
  <si>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</si>
  <si>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</si>
  <si>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</si>
  <si>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</si>
  <si>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</si>
  <si>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</si>
  <si>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</si>
  <si>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</si>
  <si>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</si>
  <si>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</si>
  <si>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</si>
  <si>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</si>
  <si>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</si>
  <si>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</si>
  <si>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</si>
  <si>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</si>
  <si>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</si>
  <si>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</si>
  <si>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</si>
  <si>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</si>
  <si>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</si>
  <si>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</si>
  <si>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</si>
  <si>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</si>
  <si>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</si>
  <si>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</si>
  <si>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</si>
  <si>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</si>
  <si>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</si>
  <si>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</si>
  <si>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</si>
  <si>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</si>
  <si>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</si>
  <si>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</si>
  <si>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</si>
  <si>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</si>
  <si>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</si>
  <si>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</si>
  <si>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</si>
  <si>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</si>
  <si>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</si>
  <si>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</si>
  <si>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</si>
  <si>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</si>
  <si>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</si>
  <si>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</si>
  <si>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</si>
  <si>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</si>
  <si>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</si>
  <si>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</si>
  <si>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</si>
  <si>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</si>
  <si>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</si>
  <si>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</si>
  <si>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</si>
  <si>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</si>
  <si>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</si>
  <si>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</si>
  <si>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</si>
  <si>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</si>
  <si>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</si>
  <si>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</si>
  <si>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</si>
  <si>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</si>
  <si>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</si>
  <si>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</si>
  <si>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</si>
  <si>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</si>
  <si>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</si>
  <si>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</si>
  <si>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</si>
  <si>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</si>
  <si>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</si>
  <si>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</si>
  <si>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</si>
  <si>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</si>
  <si>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</si>
  <si>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</si>
  <si>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</si>
  <si>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</si>
  <si>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</si>
  <si>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</si>
  <si>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</si>
  <si>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</si>
  <si>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</si>
  <si>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</si>
  <si>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</si>
  <si>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</si>
  <si>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</si>
  <si>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</si>
  <si>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</si>
  <si>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</si>
  <si>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</si>
  <si>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</si>
  <si>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</si>
  <si>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</si>
  <si>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</si>
  <si>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</si>
  <si>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</si>
  <si>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</si>
  <si>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</si>
  <si>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</si>
  <si>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</si>
  <si>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</si>
  <si>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</si>
  <si>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</si>
  <si>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</si>
  <si>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</si>
  <si>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</si>
  <si>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</si>
  <si>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</si>
  <si>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</si>
  <si>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</si>
  <si>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</si>
  <si>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</si>
  <si>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</si>
  <si>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</si>
  <si>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</si>
  <si>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</si>
  <si>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</si>
  <si>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</si>
  <si>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</si>
  <si>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</si>
  <si>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</si>
  <si>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</si>
  <si>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</si>
  <si>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</si>
  <si>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</si>
  <si>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</si>
  <si>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</si>
  <si>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</si>
  <si>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</si>
  <si>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</si>
  <si>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</si>
  <si>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</si>
  <si>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</si>
  <si>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</si>
  <si>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</si>
  <si>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</si>
  <si>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</si>
  <si>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</si>
  <si>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</si>
  <si>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</si>
  <si>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</si>
  <si>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</si>
  <si>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</si>
  <si>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</si>
  <si>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</si>
  <si>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</si>
  <si>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</si>
  <si>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</si>
  <si>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</si>
  <si>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</si>
  <si>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</si>
  <si>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</si>
  <si>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</si>
  <si>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</si>
  <si>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</si>
  <si>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</si>
  <si>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</si>
  <si>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</si>
  <si>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</si>
  <si>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</si>
  <si>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</si>
  <si>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</si>
  <si>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</si>
  <si>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</si>
  <si>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</si>
  <si>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</si>
  <si>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</si>
  <si>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</si>
  <si>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</si>
  <si>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</si>
  <si>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</si>
  <si>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</si>
  <si>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</si>
  <si>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</si>
  <si>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</si>
  <si>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</si>
  <si>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</si>
  <si>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</si>
  <si>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</si>
  <si>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</si>
  <si>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</si>
  <si>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</si>
  <si>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</si>
  <si>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</si>
  <si>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</si>
  <si>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</si>
  <si>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</si>
  <si>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</si>
  <si>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</si>
  <si>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</si>
  <si>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</si>
  <si>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</si>
  <si>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</si>
  <si>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</si>
  <si>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</si>
  <si>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</si>
  <si>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</si>
  <si>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</si>
  <si>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</si>
  <si>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</si>
  <si>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</si>
  <si>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</si>
  <si>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</si>
  <si>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</si>
  <si>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</si>
  <si>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</si>
  <si>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</si>
  <si>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</si>
  <si>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</si>
  <si>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</si>
  <si>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</si>
  <si>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</si>
  <si>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</si>
  <si>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</si>
  <si>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</si>
  <si>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</si>
  <si>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</si>
  <si>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</si>
  <si>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</si>
  <si>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</si>
  <si>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</si>
  <si>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</si>
  <si>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</si>
  <si>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</si>
  <si>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</si>
  <si>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</si>
  <si>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</si>
  <si>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</si>
  <si>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</si>
  <si>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</si>
  <si>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</si>
  <si>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</si>
  <si>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</si>
  <si>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</si>
  <si>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</si>
  <si>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</si>
  <si>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</si>
  <si>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</si>
  <si>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</si>
  <si>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</si>
  <si>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</si>
  <si>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</si>
  <si>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</si>
  <si>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</si>
  <si>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</si>
  <si>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</si>
  <si>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</si>
  <si>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</si>
  <si>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</si>
  <si>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</si>
  <si>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</si>
  <si>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</si>
  <si>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</si>
  <si>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</si>
  <si>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</si>
  <si>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</si>
  <si>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</si>
  <si>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</si>
  <si>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</si>
  <si>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</si>
  <si>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</si>
  <si>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</si>
  <si>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</si>
  <si>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</si>
  <si>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</si>
  <si>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</si>
  <si>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</si>
  <si>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</si>
  <si>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</si>
  <si>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</si>
  <si>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</si>
  <si>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</si>
  <si>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</si>
  <si>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</si>
  <si>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</si>
  <si>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</si>
  <si>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</si>
  <si>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</si>
  <si>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</si>
  <si>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</si>
  <si>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</si>
  <si>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</si>
  <si>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</si>
  <si>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</si>
  <si>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</si>
  <si>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</si>
  <si>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</si>
  <si>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</si>
  <si>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</si>
  <si>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</si>
  <si>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</si>
  <si>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</si>
  <si>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</si>
  <si>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</si>
  <si>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</si>
  <si>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</si>
  <si>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</si>
  <si>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</si>
  <si>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</si>
  <si>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</si>
  <si>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</si>
  <si>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</si>
  <si>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</si>
  <si>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</si>
  <si>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</si>
  <si>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</si>
  <si>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</si>
  <si>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</si>
  <si>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</si>
  <si>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</si>
  <si>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</si>
  <si>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</si>
  <si>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</si>
  <si>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</si>
  <si>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</si>
  <si>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</si>
  <si>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</si>
  <si>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</si>
  <si>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</si>
  <si>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</si>
  <si>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</si>
  <si>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</si>
  <si>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</si>
  <si>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</si>
  <si>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</si>
  <si>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</si>
  <si>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</si>
  <si>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</si>
  <si>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</si>
  <si>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</si>
  <si>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</si>
  <si>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</si>
  <si>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</si>
  <si>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</si>
  <si>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</si>
  <si>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</si>
  <si>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</si>
  <si>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</si>
  <si>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</si>
  <si>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</si>
  <si>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</si>
  <si>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</si>
  <si>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</si>
  <si>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</si>
  <si>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</si>
  <si>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</si>
  <si>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</si>
  <si>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</si>
  <si>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</si>
  <si>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</si>
  <si>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</si>
  <si>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</si>
  <si>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</si>
  <si>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</si>
  <si>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</si>
  <si>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</si>
  <si>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</si>
  <si>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</si>
  <si>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</si>
  <si>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</si>
  <si>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</si>
  <si>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</si>
  <si>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</si>
  <si>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</si>
  <si>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</si>
  <si>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</si>
  <si>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</si>
  <si>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</si>
  <si>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</si>
  <si>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</si>
  <si>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</si>
  <si>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</si>
  <si>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</si>
  <si>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</si>
  <si>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</si>
  <si>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</si>
  <si>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</si>
  <si>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</si>
  <si>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</si>
  <si>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</si>
  <si>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</si>
  <si>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</si>
  <si>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</si>
  <si>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</si>
  <si>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</si>
  <si>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</si>
  <si>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</si>
  <si>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</si>
  <si>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</si>
  <si>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</si>
  <si>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</si>
  <si>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</si>
  <si>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</si>
  <si>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</si>
  <si>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</si>
  <si>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</si>
  <si>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</si>
  <si>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</si>
  <si>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</si>
  <si>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</si>
  <si>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</si>
  <si>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</si>
  <si>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</si>
  <si>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</si>
  <si>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</si>
  <si>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</si>
  <si>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</si>
  <si>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</si>
  <si>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</si>
  <si>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</si>
  <si>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</si>
  <si>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</si>
  <si>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</si>
  <si>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</si>
  <si>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</si>
  <si>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</si>
  <si>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</si>
  <si>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</si>
  <si>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</si>
  <si>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</si>
  <si>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</si>
  <si>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</si>
  <si>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</si>
  <si>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</si>
  <si>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</si>
  <si>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</si>
  <si>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</si>
  <si>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</si>
  <si>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</si>
  <si>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</si>
  <si>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</si>
  <si>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</si>
  <si>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</si>
  <si>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</si>
  <si>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</si>
  <si>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</si>
  <si>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</si>
  <si>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</si>
  <si>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</si>
  <si>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</si>
  <si>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</si>
  <si>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</si>
  <si>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</si>
  <si>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</si>
  <si>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</si>
  <si>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</si>
  <si>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</si>
  <si>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</si>
  <si>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</si>
  <si>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</si>
  <si>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</si>
  <si>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</si>
  <si>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</si>
  <si>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</si>
  <si>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</si>
  <si>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</si>
  <si>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</si>
  <si>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</si>
  <si>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</si>
  <si>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</si>
  <si>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</si>
  <si>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</si>
  <si>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</si>
  <si>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</si>
  <si>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</si>
  <si>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</si>
  <si>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</si>
  <si>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</si>
  <si>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</si>
  <si>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</si>
  <si>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</si>
  <si>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</si>
  <si>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</si>
  <si>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</si>
  <si>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</si>
  <si>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</si>
  <si>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</si>
  <si>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</si>
  <si>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</si>
  <si>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</si>
  <si>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</si>
  <si>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</si>
  <si>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</si>
  <si>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</si>
  <si>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</si>
  <si>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</si>
  <si>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</si>
  <si>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</si>
  <si>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</si>
  <si>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</si>
  <si>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</si>
  <si>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</si>
  <si>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</si>
  <si>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</si>
  <si>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</si>
  <si>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</si>
  <si>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</si>
  <si>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</si>
  <si>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</si>
  <si>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</si>
  <si>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</si>
  <si>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</si>
  <si>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</si>
  <si>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</si>
  <si>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</si>
  <si>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</si>
  <si>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</si>
  <si>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</si>
  <si>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</si>
  <si>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</si>
  <si>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</si>
  <si>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</si>
  <si>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</si>
  <si>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</si>
  <si>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</si>
  <si>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</si>
  <si>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</si>
  <si>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</si>
  <si>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</si>
  <si>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</si>
  <si>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</si>
  <si>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</si>
  <si>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</si>
  <si>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</si>
  <si>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</si>
  <si>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</si>
  <si>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</si>
  <si>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</si>
  <si>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</si>
  <si>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</si>
  <si>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</si>
  <si>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</si>
  <si>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</si>
  <si>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</si>
  <si>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</si>
  <si>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</si>
  <si>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</si>
  <si>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</si>
  <si>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</si>
  <si>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</si>
  <si>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</si>
  <si>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</si>
  <si>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</si>
  <si>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</si>
  <si>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</si>
  <si>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</si>
  <si>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</si>
  <si>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</si>
  <si>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</si>
  <si>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</si>
  <si>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</si>
  <si>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</si>
  <si>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</si>
  <si>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</si>
  <si>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</si>
  <si>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</si>
  <si>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</si>
  <si>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</si>
  <si>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</si>
  <si>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</si>
  <si>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</si>
  <si>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</si>
  <si>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</si>
  <si>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</si>
  <si>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</si>
  <si>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</si>
  <si>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</si>
  <si>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</si>
  <si>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</si>
  <si>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</si>
  <si>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</si>
  <si>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</si>
  <si>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</si>
  <si>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</si>
  <si>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</si>
  <si>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</si>
  <si>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</si>
  <si>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</si>
  <si>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</si>
  <si>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</si>
  <si>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</si>
  <si>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</si>
  <si>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</si>
  <si>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</si>
  <si>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</si>
  <si>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</si>
  <si>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</si>
  <si>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</si>
  <si>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</si>
  <si>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</si>
  <si>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</si>
  <si>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</si>
  <si>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</si>
  <si>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</si>
  <si>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</si>
  <si>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</si>
  <si>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</si>
  <si>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</si>
  <si>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</si>
  <si>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</si>
  <si>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</si>
  <si>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</si>
  <si>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</si>
  <si>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</si>
  <si>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</si>
  <si>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</si>
  <si>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</si>
  <si>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</si>
  <si>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</si>
  <si>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</si>
  <si>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</si>
  <si>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</si>
  <si>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</si>
  <si>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</si>
  <si>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</si>
  <si>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</si>
  <si>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</si>
  <si>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</si>
  <si>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</si>
  <si>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</si>
  <si>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</si>
  <si>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</si>
  <si>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</si>
  <si>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</si>
  <si>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</si>
  <si>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</si>
  <si>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</si>
  <si>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</si>
  <si>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</si>
  <si>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</si>
  <si>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</si>
  <si>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</si>
  <si>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</si>
  <si>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</si>
  <si>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</si>
  <si>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</si>
  <si>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</si>
  <si>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</si>
  <si>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</si>
  <si>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</si>
  <si>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</si>
  <si>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</si>
  <si>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</si>
  <si>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</si>
  <si>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</si>
  <si>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</si>
  <si>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</si>
  <si>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</si>
  <si>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</si>
  <si>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</si>
  <si>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</si>
  <si>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</si>
  <si>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</si>
  <si>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</si>
  <si>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</si>
  <si>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</si>
  <si>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</si>
  <si>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</si>
  <si>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</si>
  <si>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</si>
  <si>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</si>
  <si>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</si>
  <si>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</si>
  <si>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</si>
  <si>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</si>
  <si>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</si>
  <si>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</si>
  <si>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</si>
  <si>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</si>
  <si>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</si>
  <si>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</si>
  <si>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</si>
  <si>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</si>
  <si>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</si>
  <si>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</si>
  <si>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</si>
  <si>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</si>
  <si>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</si>
  <si>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</si>
  <si>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</si>
  <si>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</si>
  <si>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</si>
  <si>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</si>
  <si>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</si>
  <si>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</si>
  <si>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</si>
  <si>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</si>
  <si>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</si>
  <si>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</si>
  <si>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</si>
  <si>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</si>
  <si>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</si>
  <si>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</si>
  <si>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</si>
  <si>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</si>
  <si>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</si>
  <si>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</si>
  <si>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</si>
  <si>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</si>
  <si>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</si>
  <si>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</si>
  <si>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</si>
  <si>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</si>
  <si>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</si>
  <si>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</si>
  <si>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</si>
  <si>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</si>
  <si>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</si>
  <si>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</si>
  <si>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</si>
  <si>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</si>
  <si>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</si>
  <si>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</si>
  <si>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</si>
  <si>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</si>
  <si>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</si>
  <si>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</si>
  <si>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</si>
  <si>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</si>
  <si>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</si>
  <si>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</si>
  <si>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</si>
  <si>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</si>
  <si>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</si>
  <si>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</si>
  <si>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</si>
  <si>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</si>
  <si>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</si>
  <si>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</si>
  <si>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</si>
  <si>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</si>
  <si>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</si>
  <si>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</si>
  <si>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</si>
  <si>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</si>
  <si>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</si>
  <si>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</si>
  <si>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</si>
  <si>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</si>
  <si>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</si>
  <si>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</si>
  <si>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</si>
  <si>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</si>
  <si>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</si>
  <si>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</si>
  <si>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</si>
  <si>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</si>
  <si>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</si>
  <si>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</si>
  <si>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</si>
  <si>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</si>
  <si>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</si>
  <si>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</si>
  <si>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</si>
  <si>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</si>
  <si>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</si>
  <si>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</si>
  <si>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</si>
  <si>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</si>
  <si>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</si>
  <si>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</si>
  <si>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</si>
  <si>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</si>
  <si>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</si>
  <si>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</si>
  <si>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</si>
  <si>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</si>
  <si>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</si>
  <si>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</si>
  <si>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</si>
  <si>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</si>
  <si>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</si>
  <si>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</si>
  <si>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</si>
  <si>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</si>
  <si>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</si>
  <si>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</si>
  <si>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</si>
  <si>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</si>
  <si>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</si>
  <si>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</si>
  <si>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</si>
  <si>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</si>
  <si>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</si>
  <si>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</si>
  <si>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</si>
  <si>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</si>
  <si>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</si>
  <si>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</si>
  <si>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</si>
  <si>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</si>
  <si>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</si>
  <si>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</si>
  <si>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</si>
  <si>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</si>
  <si>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</si>
  <si>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</si>
  <si>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</si>
  <si>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</si>
  <si>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</si>
  <si>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</si>
  <si>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</si>
  <si>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</si>
  <si>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</si>
  <si>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</si>
  <si>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</si>
  <si>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</si>
  <si>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</si>
  <si>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</si>
  <si>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</si>
  <si>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</si>
  <si>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</si>
  <si>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</si>
  <si>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</si>
  <si>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</si>
  <si>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</si>
  <si>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</si>
  <si>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</si>
  <si>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</si>
  <si>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</si>
  <si>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</si>
  <si>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</si>
  <si>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</si>
  <si>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</si>
  <si>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</si>
  <si>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</si>
  <si>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</si>
  <si>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</si>
  <si>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</si>
  <si>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</si>
  <si>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</si>
  <si>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</si>
  <si>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</si>
  <si>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</si>
  <si>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</si>
  <si>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</si>
  <si>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</si>
  <si>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</si>
  <si>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</si>
  <si>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</si>
  <si>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</si>
  <si>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</si>
  <si>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</si>
  <si>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</si>
  <si>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</si>
  <si>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</si>
  <si>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</si>
  <si>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</si>
  <si>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</si>
  <si>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</si>
  <si>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</si>
  <si>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</si>
  <si>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</si>
  <si>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</si>
  <si>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</si>
  <si>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</si>
  <si>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</si>
  <si>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</si>
  <si>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</si>
  <si>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</si>
  <si>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</si>
  <si>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</si>
  <si>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</si>
  <si>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</si>
  <si>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</si>
  <si>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</si>
  <si>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</si>
  <si>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</si>
  <si>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</si>
  <si>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</si>
  <si>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</si>
  <si>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</si>
  <si>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</si>
  <si>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</si>
  <si>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</si>
  <si>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</si>
  <si>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</si>
  <si>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</si>
  <si>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</si>
  <si>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</si>
  <si>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</si>
  <si>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</si>
  <si>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</si>
  <si>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</si>
  <si>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</si>
  <si>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</si>
  <si>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</si>
  <si>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</si>
  <si>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</si>
  <si>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</si>
  <si>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</si>
  <si>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</si>
  <si>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</si>
  <si>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</si>
  <si>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</si>
  <si>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</si>
  <si>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</si>
  <si>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</si>
  <si>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</si>
  <si>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</si>
  <si>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</si>
  <si>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</si>
  <si>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</si>
  <si>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</si>
  <si>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</si>
  <si>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</si>
  <si>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</si>
  <si>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</si>
  <si>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</si>
  <si>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</si>
  <si>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</si>
  <si>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</si>
  <si>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</si>
  <si>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</si>
  <si>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</si>
  <si>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</si>
  <si>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</si>
  <si>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</si>
  <si>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</si>
  <si>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</si>
  <si>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</si>
  <si>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</si>
  <si>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</si>
  <si>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</si>
  <si>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</si>
  <si>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</si>
  <si>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</si>
  <si>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</si>
  <si>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</si>
  <si>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</si>
  <si>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</si>
  <si>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</si>
  <si>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</si>
  <si>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</si>
  <si>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</si>
  <si>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</si>
  <si>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</si>
  <si>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</si>
  <si>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</si>
  <si>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</si>
  <si>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</si>
  <si>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</si>
  <si>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</si>
  <si>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</si>
  <si>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</si>
  <si>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</si>
  <si>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</si>
  <si>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</si>
  <si>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</si>
  <si>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</si>
  <si>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</si>
  <si>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</si>
  <si>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</si>
  <si>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</si>
  <si>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</si>
  <si>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</si>
  <si>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</si>
  <si>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</si>
  <si>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</si>
  <si>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</si>
  <si>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</si>
  <si>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</si>
  <si>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</si>
  <si>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</si>
  <si>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</si>
  <si>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</si>
  <si>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</si>
  <si>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</si>
  <si>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</si>
  <si>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</si>
  <si>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</si>
  <si>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</si>
  <si>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</si>
  <si>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</si>
  <si>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</si>
  <si>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</si>
  <si>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</si>
  <si>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</si>
  <si>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</si>
  <si>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</si>
  <si>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</si>
  <si>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</si>
  <si>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</si>
  <si>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</si>
  <si>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</si>
  <si>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</si>
  <si>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</si>
  <si>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</si>
  <si>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</si>
  <si>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</si>
  <si>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</si>
  <si>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</si>
  <si>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</si>
  <si>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</si>
  <si>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</si>
  <si>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</si>
  <si>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</si>
  <si>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</si>
  <si>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</si>
  <si>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</si>
  <si>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</si>
  <si>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</si>
  <si>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</si>
  <si>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</si>
  <si>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</si>
  <si>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</si>
  <si>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</si>
  <si>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</si>
  <si>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</si>
  <si>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</si>
  <si>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</si>
  <si>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</si>
  <si>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</si>
  <si>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</si>
  <si>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</si>
  <si>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</si>
  <si>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</si>
  <si>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</si>
  <si>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</si>
  <si>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</si>
  <si>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</si>
  <si>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</si>
  <si>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</si>
  <si>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</si>
  <si>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</si>
  <si>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</si>
  <si>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</si>
  <si>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</si>
  <si>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</si>
  <si>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</si>
  <si>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</si>
  <si>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</si>
  <si>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</si>
  <si>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</si>
  <si>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</si>
  <si>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</si>
  <si>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</si>
  <si>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</si>
  <si>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</si>
  <si>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</si>
  <si>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</si>
  <si>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</si>
  <si>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</si>
  <si>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</si>
  <si>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</si>
  <si>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</si>
  <si>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</si>
  <si>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</si>
  <si>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</si>
  <si>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</si>
  <si>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</si>
  <si>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</si>
  <si>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</si>
  <si>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</si>
  <si>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</si>
  <si>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</si>
  <si>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</si>
  <si>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</si>
  <si>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</si>
  <si>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</si>
  <si>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</si>
  <si>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</si>
  <si>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</si>
  <si>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</si>
  <si>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</si>
  <si>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</si>
  <si>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</si>
  <si>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</si>
  <si>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</si>
  <si>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</si>
  <si>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</si>
  <si>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</si>
  <si>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</si>
  <si>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</si>
  <si>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</si>
  <si>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</si>
  <si>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</si>
  <si>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</si>
  <si>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</si>
  <si>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</si>
  <si>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</si>
  <si>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</si>
  <si>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</si>
  <si>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</si>
  <si>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</si>
  <si>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</si>
  <si>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</si>
  <si>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</si>
  <si>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</si>
  <si>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</si>
  <si>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</si>
  <si>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</si>
  <si>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</si>
  <si>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</si>
  <si>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</si>
  <si>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</si>
  <si>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</si>
  <si>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</si>
  <si>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</si>
  <si>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</si>
  <si>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</si>
  <si>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</si>
  <si>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</si>
  <si>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</si>
  <si>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</si>
  <si>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</si>
  <si>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</si>
  <si>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</si>
  <si>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</si>
  <si>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</si>
  <si>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</si>
  <si>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</si>
  <si>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</si>
  <si>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</si>
  <si>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</si>
  <si>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</si>
  <si>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</si>
  <si>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</si>
  <si>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</si>
  <si>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</si>
  <si>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</si>
  <si>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</si>
  <si>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</si>
  <si>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</si>
  <si>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</si>
  <si>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</si>
  <si>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</si>
  <si>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</si>
  <si>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</si>
  <si>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</si>
  <si>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</si>
  <si>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</si>
  <si>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</si>
  <si>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</si>
  <si>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</si>
  <si>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</si>
  <si>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</si>
  <si>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</si>
  <si>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</si>
  <si>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</si>
  <si>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</si>
  <si>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</si>
  <si>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</si>
  <si>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</si>
  <si>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</si>
  <si>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</si>
  <si>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</si>
  <si>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</si>
  <si>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</si>
  <si>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</si>
  <si>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</si>
  <si>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</si>
  <si>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</si>
  <si>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</si>
  <si>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</si>
  <si>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</si>
  <si>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</si>
  <si>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</si>
  <si>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</si>
  <si>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</si>
  <si>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</si>
  <si>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</si>
  <si>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</si>
  <si>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</si>
  <si>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</si>
  <si>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</si>
  <si>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</si>
  <si>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</si>
  <si>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</si>
  <si>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</si>
  <si>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</si>
  <si>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</si>
  <si>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</si>
  <si>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</si>
  <si>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</si>
  <si>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</si>
  <si>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</si>
  <si>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</si>
  <si>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</si>
  <si>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</si>
  <si>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</si>
  <si>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</si>
  <si>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</si>
  <si>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</si>
  <si>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</si>
  <si>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</si>
  <si>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</si>
  <si>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</si>
  <si>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</si>
  <si>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</si>
  <si>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</si>
  <si>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</si>
  <si>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</si>
  <si>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</si>
  <si>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</si>
  <si>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</si>
  <si>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</si>
  <si>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</si>
  <si>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</si>
  <si>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</si>
  <si>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</si>
  <si>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</si>
  <si>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</si>
  <si>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</si>
  <si>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</si>
  <si>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</si>
  <si>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</si>
  <si>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</si>
  <si>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</si>
  <si>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</si>
  <si>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</si>
  <si>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</si>
  <si>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</si>
  <si>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</si>
  <si>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</si>
  <si>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</si>
  <si>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</si>
  <si>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</si>
  <si>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</si>
  <si>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</si>
  <si>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</si>
  <si>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</si>
  <si>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</si>
  <si>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</si>
  <si>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</si>
  <si>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</si>
  <si>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</si>
  <si>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</si>
  <si>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</si>
  <si>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</si>
  <si>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</si>
  <si>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</si>
  <si>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</si>
  <si>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</si>
  <si>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</si>
  <si>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</si>
  <si>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</si>
  <si>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</si>
  <si>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</si>
  <si>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</si>
  <si>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</si>
  <si>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</si>
  <si>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</si>
  <si>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</si>
  <si>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</si>
  <si>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</si>
  <si>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</si>
  <si>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</si>
  <si>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</si>
  <si>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</si>
  <si>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</si>
  <si>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</si>
  <si>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</si>
  <si>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</si>
  <si>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</si>
  <si>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</si>
  <si>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</si>
  <si>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</si>
  <si>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</si>
  <si>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</si>
  <si>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</si>
  <si>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</si>
  <si>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</si>
  <si>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</si>
  <si>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</si>
  <si>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</si>
  <si>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</si>
  <si>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</si>
  <si>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</si>
  <si>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</si>
  <si>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</si>
  <si>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</si>
  <si>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</si>
  <si>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</si>
  <si>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</si>
  <si>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</si>
  <si>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</si>
  <si>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</si>
  <si>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</si>
  <si>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</si>
  <si>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</si>
  <si>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</si>
  <si>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</si>
  <si>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</si>
  <si>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</si>
  <si>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</si>
  <si>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</si>
  <si>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</si>
  <si>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</si>
  <si>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</si>
  <si>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</si>
  <si>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</si>
  <si>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</si>
  <si>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</si>
  <si>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</si>
  <si>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</si>
  <si>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</si>
  <si>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</si>
  <si>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</si>
  <si>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</si>
  <si>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</si>
  <si>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</si>
  <si>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</si>
  <si>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</si>
  <si>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</si>
  <si>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</si>
  <si>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</si>
  <si>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</si>
  <si>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</si>
  <si>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</si>
  <si>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</si>
  <si>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</si>
  <si>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</si>
  <si>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</si>
  <si>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</si>
  <si>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</si>
  <si>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</si>
  <si>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</si>
  <si>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</si>
  <si>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</si>
  <si>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</si>
  <si>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</si>
  <si>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</si>
  <si>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</si>
  <si>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</si>
  <si>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</si>
  <si>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</si>
  <si>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</si>
  <si>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</si>
  <si>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</si>
  <si>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</si>
  <si>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</si>
  <si>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</si>
  <si>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</si>
  <si>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</si>
  <si>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</si>
  <si>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</si>
  <si>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</si>
  <si>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</si>
  <si>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</si>
  <si>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</si>
  <si>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</si>
  <si>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</si>
  <si>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</si>
  <si>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</si>
  <si>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</si>
  <si>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</si>
  <si>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</si>
  <si>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</si>
  <si>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</si>
  <si>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</si>
  <si>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</si>
  <si>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</si>
  <si>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</si>
  <si>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</si>
  <si>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</si>
  <si>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</si>
  <si>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</si>
  <si>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</si>
  <si>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</si>
  <si>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</si>
  <si>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</si>
  <si>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</si>
  <si>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</si>
  <si>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</si>
  <si>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</si>
  <si>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</si>
  <si>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</si>
  <si>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</si>
  <si>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</si>
  <si>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</si>
  <si>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</si>
  <si>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</si>
  <si>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</si>
  <si>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</si>
  <si>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</si>
  <si>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</si>
  <si>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</si>
  <si>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</si>
  <si>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</si>
  <si>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</si>
  <si>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</si>
  <si>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</si>
  <si>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</si>
  <si>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</si>
  <si>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</si>
  <si>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</si>
  <si>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</si>
  <si>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</si>
  <si>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</si>
  <si>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</si>
  <si>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</si>
  <si>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</si>
  <si>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</si>
  <si>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</si>
  <si>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</si>
  <si>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</si>
  <si>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</si>
  <si>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</si>
  <si>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</si>
  <si>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</si>
  <si>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</si>
  <si>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</si>
  <si>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</si>
  <si>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</si>
  <si>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</si>
  <si>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</si>
  <si>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</si>
  <si>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</si>
  <si>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</si>
  <si>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</si>
  <si>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</si>
  <si>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</si>
  <si>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</si>
  <si>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</si>
  <si>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</si>
  <si>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</si>
  <si>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</si>
  <si>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</si>
  <si>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</si>
  <si>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</si>
  <si>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</si>
  <si>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</si>
  <si>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</si>
  <si>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</si>
  <si>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</si>
  <si>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</si>
  <si>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</si>
  <si>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</si>
  <si>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</si>
  <si>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</si>
  <si>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</si>
  <si>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</si>
  <si>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</si>
  <si>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</si>
  <si>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</si>
  <si>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</si>
  <si>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</si>
  <si>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</si>
  <si>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</si>
  <si>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</si>
  <si>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</si>
  <si>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</si>
  <si>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</si>
  <si>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</si>
  <si>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</si>
  <si>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</si>
  <si>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</si>
  <si>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</si>
  <si>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</si>
  <si>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</si>
  <si>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</si>
  <si>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</si>
  <si>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</si>
  <si>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</si>
  <si>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</si>
  <si>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</si>
  <si>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</si>
  <si>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</si>
  <si>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</si>
  <si>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</si>
  <si>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</si>
  <si>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</si>
  <si>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</si>
  <si>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</si>
  <si>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</si>
  <si>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</si>
  <si>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</si>
  <si>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</si>
  <si>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</si>
  <si>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</si>
  <si>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</si>
  <si>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</si>
  <si>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</si>
  <si>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</si>
  <si>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</si>
  <si>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</si>
  <si>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</si>
  <si>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</si>
  <si>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</si>
  <si>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</si>
  <si>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</si>
  <si>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</si>
  <si>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</si>
  <si>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</si>
  <si>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</si>
  <si>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</si>
  <si>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</si>
  <si>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</si>
  <si>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</si>
  <si>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</si>
  <si>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</si>
  <si>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</si>
  <si>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</si>
  <si>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</si>
  <si>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</si>
  <si>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</si>
  <si>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</si>
  <si>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</si>
  <si>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</si>
  <si>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</si>
  <si>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</si>
  <si>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</si>
  <si>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</si>
  <si>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</si>
  <si>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</si>
  <si>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</si>
  <si>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</si>
  <si>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</si>
  <si>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</si>
  <si>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</si>
  <si>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</si>
  <si>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</si>
  <si>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</si>
  <si>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</si>
  <si>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</si>
  <si>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</si>
  <si>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</si>
  <si>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</si>
  <si>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</si>
  <si>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</si>
  <si>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</si>
  <si>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</si>
  <si>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</si>
  <si>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</si>
  <si>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</si>
  <si>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</si>
  <si>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</si>
  <si>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</si>
  <si>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</si>
  <si>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</si>
  <si>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</si>
  <si>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</si>
  <si>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</si>
  <si>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</si>
  <si>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</si>
  <si>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</si>
  <si>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</si>
  <si>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</si>
  <si>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</si>
  <si>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</si>
  <si>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</si>
  <si>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</si>
  <si>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</si>
  <si>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</si>
  <si>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</si>
  <si>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</si>
  <si>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</si>
  <si>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</si>
  <si>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</si>
  <si>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</si>
  <si>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</si>
  <si>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</si>
  <si>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</si>
  <si>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</si>
  <si>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</si>
  <si>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</si>
  <si>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</si>
  <si>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</si>
  <si>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</si>
  <si>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</si>
  <si>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</si>
  <si>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</si>
  <si>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</si>
  <si>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</si>
  <si>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</si>
  <si>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</si>
  <si>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</si>
  <si>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</si>
  <si>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</si>
  <si>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</si>
  <si>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</si>
  <si>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</si>
  <si>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</si>
  <si>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</si>
  <si>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</si>
  <si>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</si>
  <si>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</si>
  <si>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</si>
  <si>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</si>
  <si>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</si>
  <si>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</si>
  <si>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</si>
  <si>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</si>
  <si>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</si>
  <si>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</si>
  <si>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</si>
  <si>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</si>
  <si>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</si>
  <si>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</si>
  <si>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</si>
  <si>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</si>
  <si>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</si>
  <si>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</si>
  <si>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</si>
  <si>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</si>
  <si>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</si>
  <si>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</si>
  <si>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</si>
  <si>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</si>
  <si>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</si>
  <si>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</si>
  <si>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</si>
  <si>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</si>
  <si>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</si>
  <si>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</si>
  <si>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</si>
  <si>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</si>
  <si>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</si>
  <si>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</si>
  <si>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</si>
  <si>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</si>
  <si>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</si>
  <si>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</si>
  <si>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</si>
  <si>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</si>
  <si>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</si>
  <si>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</si>
  <si>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</si>
  <si>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</si>
  <si>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</si>
  <si>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</si>
  <si>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</si>
  <si>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</si>
  <si>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</si>
  <si>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</si>
  <si>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</si>
  <si>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</si>
  <si>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</si>
  <si>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</si>
  <si>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</si>
  <si>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</si>
  <si>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</si>
  <si>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</si>
  <si>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</si>
  <si>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</si>
  <si>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</si>
  <si>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</si>
  <si>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</si>
  <si>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</si>
  <si>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</si>
  <si>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</si>
  <si>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</si>
  <si>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</si>
  <si>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</si>
  <si>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</si>
  <si>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</si>
  <si>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</si>
  <si>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</si>
  <si>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</si>
  <si>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</si>
  <si>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</si>
  <si>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</si>
  <si>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</si>
  <si>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</si>
  <si>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</si>
  <si>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</si>
  <si>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</si>
  <si>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</si>
  <si>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</si>
  <si>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</si>
  <si>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</si>
  <si>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</si>
  <si>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</si>
  <si>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</si>
  <si>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</si>
  <si>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</si>
  <si>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</si>
  <si>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</si>
  <si>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</si>
  <si>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</si>
  <si>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</si>
  <si>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</si>
  <si>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</si>
  <si>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</si>
  <si>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</si>
  <si>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</si>
  <si>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</si>
  <si>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</si>
  <si>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</si>
  <si>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</si>
  <si>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</si>
  <si>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</si>
  <si>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</si>
  <si>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</si>
  <si>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</si>
  <si>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</si>
  <si>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</si>
  <si>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</si>
  <si>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</si>
  <si>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</si>
  <si>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</si>
  <si>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</si>
  <si>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</si>
  <si>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</si>
  <si>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</si>
  <si>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</si>
  <si>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</si>
  <si>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</si>
  <si>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</si>
  <si>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</si>
  <si>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</si>
  <si>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</si>
  <si>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</si>
  <si>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</si>
  <si>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</si>
  <si>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</si>
  <si>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</si>
  <si>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</si>
  <si>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</si>
  <si>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</si>
  <si>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</si>
  <si>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</si>
  <si>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</si>
  <si>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</si>
  <si>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</si>
  <si>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</si>
  <si>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</si>
  <si>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</si>
  <si>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</si>
  <si>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</si>
  <si>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</si>
  <si>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</si>
  <si>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</si>
  <si>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</si>
  <si>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</si>
  <si>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</si>
  <si>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</si>
  <si>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</si>
  <si>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</si>
  <si>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</si>
  <si>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</si>
  <si>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</si>
  <si>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</si>
  <si>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</si>
  <si>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</si>
  <si>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</si>
  <si>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</si>
  <si>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</si>
  <si>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</si>
  <si>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</si>
  <si>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</si>
  <si>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</si>
  <si>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</si>
  <si>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</si>
  <si>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</si>
  <si>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</si>
  <si>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</si>
  <si>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</si>
  <si>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</si>
  <si>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</si>
  <si>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</si>
  <si>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</si>
  <si>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</si>
  <si>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</si>
  <si>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</si>
  <si>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</si>
  <si>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</si>
  <si>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</si>
  <si>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</si>
  <si>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</si>
  <si>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</si>
  <si>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</si>
  <si>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</si>
  <si>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</si>
  <si>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</si>
  <si>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</si>
  <si>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</si>
  <si>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</si>
  <si>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</si>
  <si>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</si>
  <si>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</si>
  <si>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</si>
  <si>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</si>
  <si>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</si>
  <si>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</si>
  <si>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</si>
  <si>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</si>
  <si>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</si>
  <si>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</si>
  <si>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</si>
  <si>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</si>
  <si>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</si>
  <si>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</si>
  <si>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</si>
  <si>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</si>
  <si>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</si>
  <si>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</si>
  <si>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</si>
  <si>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</si>
  <si>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</si>
  <si>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</si>
  <si>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</si>
  <si>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</si>
  <si>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</si>
  <si>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</si>
  <si>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</si>
  <si>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</si>
  <si>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</si>
  <si>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</si>
  <si>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</si>
  <si>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</si>
  <si>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</si>
  <si>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</si>
  <si>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</si>
  <si>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</si>
  <si>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</si>
  <si>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</si>
  <si>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</si>
  <si>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</si>
  <si>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</si>
  <si>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</si>
  <si>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</si>
  <si>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</si>
  <si>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</si>
  <si>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</si>
  <si>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</si>
  <si>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</si>
  <si>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</si>
  <si>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</si>
  <si>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</si>
  <si>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</si>
  <si>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</si>
  <si>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</si>
  <si>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</si>
  <si>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</si>
  <si>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</si>
  <si>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</si>
  <si>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</si>
  <si>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</si>
  <si>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</si>
  <si>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</si>
  <si>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</si>
  <si>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</si>
  <si>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</si>
  <si>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</si>
  <si>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</si>
  <si>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</si>
  <si>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</si>
  <si>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</si>
  <si>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</si>
  <si>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</si>
  <si>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</si>
  <si>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</si>
  <si>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</si>
  <si>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</si>
  <si>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</si>
  <si>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</si>
  <si>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</si>
  <si>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</si>
  <si>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</si>
  <si>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</si>
  <si>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</si>
  <si>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</si>
  <si>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</si>
  <si>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</si>
  <si>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</si>
  <si>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</si>
  <si>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</si>
  <si>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</si>
  <si>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</si>
  <si>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</si>
  <si>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</si>
  <si>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</si>
  <si>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</si>
  <si>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</si>
  <si>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</si>
  <si>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</si>
  <si>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</si>
  <si>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</si>
  <si>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</si>
  <si>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</si>
  <si>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</si>
  <si>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</si>
  <si>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</si>
  <si>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</si>
  <si>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</si>
  <si>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</si>
  <si>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</si>
  <si>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</si>
  <si>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</si>
  <si>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</si>
  <si>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</si>
  <si>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</si>
  <si>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</si>
  <si>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</si>
  <si>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</si>
  <si>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</si>
  <si>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</si>
  <si>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</si>
  <si>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</si>
  <si>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</si>
  <si>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</si>
  <si>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</si>
  <si>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</si>
  <si>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</si>
  <si>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</si>
  <si>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</si>
  <si>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</si>
  <si>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</si>
  <si>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</si>
  <si>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</si>
  <si>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</si>
  <si>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</si>
  <si>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</si>
  <si>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</si>
  <si>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</si>
  <si>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</si>
  <si>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</si>
  <si>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</si>
  <si>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</si>
  <si>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</si>
  <si>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</si>
  <si>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</si>
  <si>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</si>
  <si>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</si>
  <si>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</si>
  <si>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</si>
  <si>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</si>
  <si>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</si>
  <si>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</si>
  <si>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</si>
  <si>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</si>
  <si>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</si>
  <si>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</si>
  <si>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</si>
  <si>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</si>
  <si>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</si>
  <si>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</si>
  <si>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</si>
  <si>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</si>
  <si>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</si>
  <si>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</si>
  <si>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</si>
  <si>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</si>
  <si>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</si>
  <si>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</si>
  <si>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</si>
  <si>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</si>
  <si>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</si>
  <si>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</si>
  <si>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</si>
  <si>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</si>
  <si>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</si>
  <si>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</si>
  <si>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</si>
  <si>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</si>
  <si>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</si>
  <si>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</si>
  <si>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</si>
  <si>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</si>
  <si>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</si>
  <si>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</si>
  <si>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</si>
  <si>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</si>
  <si>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</si>
  <si>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</si>
  <si>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</si>
  <si>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</si>
  <si>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</si>
  <si>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</si>
  <si>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</si>
  <si>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</si>
  <si>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</si>
  <si>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</si>
  <si>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</si>
  <si>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</si>
  <si>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</si>
  <si>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</si>
  <si>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</si>
  <si>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</si>
  <si>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</si>
  <si>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</si>
  <si>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</si>
  <si>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</si>
  <si>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</si>
  <si>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</si>
  <si>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</si>
  <si>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</si>
  <si>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</si>
  <si>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</si>
  <si>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</si>
  <si>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</si>
  <si>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</si>
  <si>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</si>
  <si>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</si>
  <si>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</si>
  <si>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</si>
  <si>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</si>
  <si>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</si>
  <si>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</si>
  <si>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</si>
  <si>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</si>
  <si>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</si>
  <si>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</si>
  <si>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</si>
  <si>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</si>
  <si>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</si>
  <si>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</si>
  <si>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</si>
  <si>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</si>
  <si>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</si>
  <si>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</si>
  <si>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</si>
  <si>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</si>
  <si>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</si>
  <si>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</si>
  <si>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</si>
  <si>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</si>
  <si>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</si>
  <si>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</si>
  <si>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</si>
  <si>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</si>
  <si>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</si>
  <si>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</si>
  <si>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</si>
  <si>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</si>
  <si>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</si>
  <si>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</si>
  <si>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</si>
  <si>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</si>
  <si>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</si>
  <si>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</si>
  <si>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</si>
  <si>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</si>
  <si>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</si>
  <si>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</si>
  <si>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</si>
  <si>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</si>
  <si>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</si>
  <si>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</si>
  <si>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</si>
  <si>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</si>
  <si>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</si>
  <si>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</si>
  <si>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</si>
  <si>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</si>
  <si>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</si>
  <si>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</si>
  <si>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</si>
  <si>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</si>
  <si>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</si>
  <si>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</si>
  <si>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</si>
  <si>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</si>
  <si>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</si>
  <si>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</si>
  <si>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</si>
  <si>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</si>
  <si>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</si>
  <si>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</si>
  <si>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</si>
  <si>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</si>
  <si>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</si>
  <si>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</si>
  <si>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</si>
  <si>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</si>
  <si>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</si>
  <si>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</si>
  <si>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</si>
  <si>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</si>
  <si>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</si>
  <si>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</si>
  <si>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</si>
  <si>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</si>
  <si>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</si>
  <si>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</si>
  <si>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</si>
  <si>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</si>
  <si>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</si>
  <si>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</si>
  <si>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</si>
  <si>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</si>
  <si>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</si>
  <si>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</si>
  <si>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</si>
  <si>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</si>
  <si>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</si>
  <si>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</si>
  <si>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</si>
  <si>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</si>
  <si>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</si>
  <si>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</si>
  <si>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</si>
  <si>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</si>
  <si>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</si>
  <si>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</si>
  <si>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</si>
  <si>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</si>
  <si>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</si>
  <si>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</si>
  <si>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</si>
  <si>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</si>
  <si>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</si>
  <si>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</si>
  <si>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</si>
  <si>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</si>
  <si>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</si>
  <si>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</si>
  <si>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</si>
  <si>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</si>
  <si>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</si>
  <si>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</si>
  <si>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</si>
  <si>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</si>
  <si>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</si>
  <si>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</si>
  <si>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</si>
  <si>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</si>
  <si>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</si>
  <si>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</si>
  <si>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</si>
  <si>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</si>
  <si>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</si>
  <si>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</si>
  <si>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</si>
  <si>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</si>
  <si>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</si>
  <si>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</si>
  <si>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</si>
  <si>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</si>
  <si>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</si>
  <si>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</si>
  <si>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</si>
  <si>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</si>
  <si>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</si>
  <si>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</si>
  <si>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</si>
  <si>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</si>
  <si>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</si>
  <si>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</si>
  <si>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</si>
  <si>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</si>
  <si>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</si>
  <si>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</si>
  <si>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</si>
  <si>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</si>
  <si>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</si>
  <si>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</si>
  <si>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</si>
  <si>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</si>
  <si>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</si>
  <si>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</si>
  <si>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</si>
  <si>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</si>
  <si>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</si>
  <si>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</si>
  <si>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</si>
  <si>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</si>
  <si>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</si>
  <si>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</si>
  <si>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</si>
  <si>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</si>
  <si>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</si>
  <si>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</si>
  <si>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</si>
  <si>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</si>
  <si>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</si>
  <si>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</si>
  <si>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</si>
  <si>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</si>
  <si>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</si>
  <si>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</si>
  <si>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</si>
  <si>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</si>
  <si>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</si>
  <si>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</si>
  <si>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</si>
  <si>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</si>
  <si>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</si>
  <si>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</si>
  <si>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</si>
  <si>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</si>
  <si>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</si>
  <si>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</si>
  <si>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</si>
  <si>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</si>
  <si>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</si>
  <si>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</si>
  <si>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</si>
  <si>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</si>
  <si>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</si>
  <si>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</si>
  <si>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</si>
  <si>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</si>
  <si>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</si>
  <si>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</si>
  <si>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</si>
  <si>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</si>
  <si>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</si>
  <si>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</si>
  <si>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</si>
  <si>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</si>
  <si>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</si>
  <si>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</si>
  <si>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</si>
  <si>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</si>
  <si>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</si>
  <si>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</si>
  <si>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</si>
  <si>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</si>
  <si>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</si>
  <si>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</si>
  <si>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</si>
  <si>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</si>
  <si>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</si>
  <si>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</si>
  <si>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</si>
  <si>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</si>
  <si>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</si>
  <si>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</si>
  <si>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</si>
  <si>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</si>
  <si>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</si>
  <si>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</si>
  <si>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</si>
  <si>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</si>
  <si>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</si>
  <si>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</si>
  <si>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</si>
  <si>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</si>
  <si>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</si>
  <si>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</si>
  <si>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</si>
  <si>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</si>
  <si>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</si>
  <si>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</si>
  <si>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</si>
  <si>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</si>
  <si>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</si>
  <si>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</si>
  <si>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</si>
  <si>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</si>
  <si>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</si>
  <si>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</si>
  <si>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</si>
  <si>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</si>
  <si>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</si>
  <si>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</si>
  <si>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</si>
  <si>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</si>
  <si>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</si>
  <si>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</si>
  <si>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</si>
  <si>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</si>
  <si>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</si>
  <si>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</si>
  <si>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</si>
  <si>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</si>
  <si>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</si>
  <si>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</si>
  <si>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</si>
  <si>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</si>
  <si>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</si>
  <si>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</si>
  <si>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</si>
  <si>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</si>
  <si>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</si>
  <si>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</si>
  <si>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</si>
  <si>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</si>
  <si>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</si>
  <si>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</si>
  <si>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</si>
  <si>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</si>
  <si>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</si>
  <si>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</si>
  <si>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</si>
  <si>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</si>
  <si>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</si>
  <si>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</si>
  <si>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</si>
  <si>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</si>
  <si>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</si>
  <si>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</si>
  <si>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</si>
  <si>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</si>
  <si>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</si>
  <si>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</si>
  <si>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</si>
  <si>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</si>
  <si>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</si>
  <si>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</si>
  <si>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</si>
  <si>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</si>
  <si>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</si>
  <si>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</si>
  <si>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</si>
  <si>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</si>
  <si>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</si>
  <si>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</si>
  <si>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</si>
  <si>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</si>
  <si>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</si>
  <si>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</si>
  <si>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</si>
  <si>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</si>
  <si>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</si>
  <si>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</si>
  <si>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</si>
  <si>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</si>
  <si>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</si>
  <si>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</si>
  <si>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</si>
  <si>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</si>
  <si>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</si>
  <si>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</si>
  <si>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</si>
  <si>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</si>
  <si>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</si>
  <si>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</si>
  <si>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</si>
  <si>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</si>
  <si>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</si>
  <si>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</si>
  <si>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</si>
  <si>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</si>
  <si>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</si>
  <si>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</si>
  <si>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</si>
  <si>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</si>
  <si>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</si>
  <si>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</si>
  <si>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</si>
  <si>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</si>
  <si>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</si>
  <si>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</si>
  <si>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</si>
  <si>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</si>
  <si>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</si>
  <si>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</si>
  <si>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</si>
  <si>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</si>
  <si>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</si>
  <si>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</si>
  <si>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</si>
  <si>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</si>
  <si>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</si>
  <si>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</si>
  <si>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</si>
  <si>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</si>
  <si>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</si>
  <si>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</si>
  <si>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</si>
  <si>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</si>
  <si>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</si>
  <si>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</si>
  <si>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</si>
  <si>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</si>
  <si>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</si>
  <si>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</si>
  <si>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</si>
  <si>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</si>
  <si>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</si>
  <si>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</si>
  <si>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</si>
  <si>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</si>
  <si>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</si>
  <si>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</si>
  <si>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</si>
  <si>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</si>
  <si>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</si>
  <si>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</si>
  <si>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</si>
  <si>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</si>
  <si>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</si>
  <si>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</si>
  <si>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</si>
  <si>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</si>
  <si>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</si>
  <si>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</si>
  <si>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</si>
  <si>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</si>
  <si>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</si>
  <si>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</si>
  <si>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</si>
  <si>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</si>
  <si>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</si>
  <si>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</si>
  <si>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</si>
  <si>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</si>
  <si>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</si>
  <si>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</si>
  <si>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</si>
  <si>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</si>
  <si>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</si>
  <si>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</si>
  <si>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</si>
  <si>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</si>
  <si>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</si>
  <si>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</si>
  <si>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</si>
  <si>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</si>
  <si>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</si>
  <si>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</si>
  <si>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</si>
  <si>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</si>
  <si>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</si>
  <si>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</si>
  <si>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</si>
  <si>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</si>
  <si>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</si>
  <si>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</si>
  <si>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</si>
  <si>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</si>
  <si>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</si>
  <si>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</si>
  <si>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</si>
  <si>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</si>
  <si>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</si>
  <si>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</si>
  <si>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</si>
  <si>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</si>
  <si>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</si>
  <si>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</si>
  <si>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</si>
  <si>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</si>
  <si>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</si>
  <si>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</si>
  <si>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</si>
  <si>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</si>
  <si>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</si>
  <si>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</si>
  <si>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</si>
  <si>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</si>
  <si>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</si>
  <si>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</si>
  <si>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</si>
  <si>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</si>
  <si>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</si>
  <si>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</si>
  <si>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</si>
  <si>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</si>
  <si>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</si>
  <si>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</si>
  <si>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</si>
  <si>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</si>
  <si>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</si>
  <si>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</si>
  <si>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</si>
  <si>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</si>
  <si>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</si>
  <si>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</si>
  <si>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</si>
  <si>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</si>
  <si>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</si>
  <si>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</si>
  <si>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</si>
  <si>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</si>
  <si>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</si>
  <si>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</si>
  <si>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</si>
  <si>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</si>
  <si>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</si>
  <si>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</si>
  <si>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</si>
  <si>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</si>
  <si>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</si>
  <si>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</si>
  <si>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</si>
  <si>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</si>
  <si>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</si>
  <si>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</si>
  <si>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</si>
  <si>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</si>
  <si>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</si>
  <si>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</si>
  <si>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</si>
  <si>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</si>
  <si>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</si>
  <si>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</si>
  <si>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</si>
  <si>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</si>
  <si>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</si>
  <si>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</si>
  <si>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</si>
  <si>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</si>
  <si>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</si>
  <si>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</si>
  <si>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</si>
  <si>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</si>
  <si>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</si>
  <si>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</si>
  <si>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</si>
  <si>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</si>
  <si>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</si>
  <si>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</si>
  <si>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</si>
  <si>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</si>
  <si>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</si>
  <si>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</si>
  <si>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</si>
  <si>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</si>
  <si>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</si>
  <si>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</si>
  <si>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</si>
  <si>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</si>
  <si>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</si>
  <si>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</si>
  <si>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</si>
  <si>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</si>
  <si>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</si>
  <si>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</si>
  <si>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</si>
  <si>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</si>
  <si>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</si>
  <si>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</si>
  <si>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</si>
  <si>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</si>
  <si>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</si>
  <si>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</si>
  <si>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</si>
  <si>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</si>
  <si>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</si>
  <si>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</si>
  <si>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</si>
  <si>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</si>
  <si>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</si>
  <si>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</si>
  <si>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</si>
  <si>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</si>
  <si>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</si>
  <si>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</si>
  <si>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</si>
  <si>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</si>
  <si>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</si>
  <si>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</si>
  <si>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</si>
  <si>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</si>
  <si>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</si>
  <si>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</si>
  <si>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</si>
  <si>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</si>
  <si>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</si>
  <si>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</si>
  <si>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</si>
  <si>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</si>
  <si>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</si>
  <si>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</si>
  <si>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</si>
  <si>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</si>
  <si>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</si>
  <si>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</si>
  <si>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</si>
  <si>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</si>
  <si>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</si>
  <si>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</si>
  <si>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</si>
  <si>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</si>
  <si>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</si>
  <si>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</si>
  <si>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</si>
  <si>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</si>
  <si>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</si>
  <si>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</si>
  <si>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</si>
  <si>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</si>
  <si>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</si>
  <si>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</si>
  <si>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</si>
  <si>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</si>
  <si>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</si>
  <si>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</si>
  <si>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</si>
  <si>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</si>
  <si>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</si>
  <si>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</si>
  <si>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</si>
  <si>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</si>
  <si>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</si>
  <si>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</si>
  <si>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</si>
  <si>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</si>
  <si>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</si>
  <si>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</si>
  <si>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</si>
  <si>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</si>
  <si>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</si>
  <si>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</si>
  <si>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</si>
  <si>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</si>
  <si>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</si>
  <si>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</si>
  <si>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</si>
  <si>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</si>
  <si>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</si>
  <si>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</si>
  <si>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</si>
  <si>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</si>
  <si>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</si>
  <si>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</si>
  <si>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</si>
  <si>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</si>
  <si>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</si>
  <si>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</si>
  <si>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</si>
  <si>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</si>
  <si>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</si>
  <si>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</si>
  <si>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</si>
  <si>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</si>
  <si>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</si>
  <si>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</si>
  <si>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</si>
  <si>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</si>
  <si>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</si>
  <si>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</si>
  <si>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</si>
  <si>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</si>
  <si>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</si>
  <si>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</si>
  <si>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</si>
  <si>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</si>
  <si>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</si>
  <si>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</si>
  <si>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</si>
  <si>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</si>
  <si>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</si>
  <si>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</si>
  <si>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</si>
  <si>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</si>
  <si>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</si>
  <si>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</si>
  <si>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</si>
  <si>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</si>
  <si>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</si>
  <si>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</si>
  <si>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</si>
  <si>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</si>
  <si>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</si>
  <si>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</si>
  <si>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</si>
  <si>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</si>
  <si>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</si>
  <si>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</si>
  <si>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</si>
  <si>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</si>
  <si>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</si>
  <si>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</si>
  <si>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</si>
  <si>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</si>
  <si>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</si>
  <si>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</si>
  <si>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</si>
  <si>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</si>
  <si>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</si>
  <si>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</si>
  <si>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</si>
  <si>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</si>
  <si>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</si>
  <si>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</si>
  <si>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</si>
  <si>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</si>
  <si>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</si>
  <si>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</si>
  <si>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</si>
  <si>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</si>
  <si>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</si>
  <si>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</si>
  <si>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</si>
  <si>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</si>
  <si>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</si>
  <si>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</si>
  <si>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</si>
  <si>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</si>
  <si>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</si>
  <si>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</si>
  <si>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</si>
  <si>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</si>
  <si>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</si>
  <si>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</si>
  <si>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</si>
  <si>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</si>
  <si>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</si>
  <si>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</si>
  <si>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</si>
  <si>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</si>
  <si>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</si>
  <si>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</si>
  <si>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</si>
  <si>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</si>
  <si>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</si>
  <si>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</si>
  <si>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</si>
  <si>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</si>
  <si>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</si>
  <si>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</si>
  <si>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</si>
  <si>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</si>
  <si>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</si>
  <si>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</si>
  <si>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</si>
  <si>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</si>
  <si>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</si>
  <si>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</si>
  <si>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</si>
  <si>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</si>
  <si>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</si>
  <si>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</si>
  <si>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</si>
  <si>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</si>
  <si>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</si>
  <si>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</si>
  <si>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</si>
  <si>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</si>
  <si>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</si>
  <si>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</si>
  <si>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</si>
  <si>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</si>
  <si>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</si>
  <si>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</si>
  <si>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</si>
  <si>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</si>
  <si>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</si>
  <si>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</si>
  <si>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</si>
  <si>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</si>
  <si>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</si>
  <si>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</si>
  <si>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</si>
  <si>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</si>
  <si>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</si>
  <si>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</si>
  <si>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</si>
  <si>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</si>
  <si>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</si>
  <si>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</si>
  <si>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</si>
  <si>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</si>
  <si>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</si>
  <si>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</si>
  <si>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</si>
  <si>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</si>
  <si>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</si>
  <si>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</si>
  <si>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</si>
  <si>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</si>
  <si>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</si>
  <si>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</si>
  <si>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</si>
  <si>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</si>
  <si>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</si>
  <si>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</si>
  <si>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</si>
  <si>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</si>
  <si>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</si>
  <si>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</si>
  <si>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</si>
  <si>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</si>
  <si>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</si>
  <si>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</si>
  <si>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</si>
  <si>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</si>
  <si>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</si>
  <si>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</si>
  <si>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</si>
  <si>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</si>
  <si>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</si>
  <si>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</si>
  <si>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</si>
  <si>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</si>
  <si>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</si>
  <si>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</si>
  <si>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</si>
  <si>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</si>
  <si>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</si>
  <si>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</si>
  <si>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</si>
  <si>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</si>
  <si>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</si>
  <si>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</si>
  <si>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</si>
  <si>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</si>
  <si>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</si>
  <si>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</si>
  <si>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</si>
  <si>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</si>
  <si>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</si>
  <si>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</si>
  <si>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</si>
  <si>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</si>
  <si>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</si>
  <si>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</si>
  <si>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</si>
  <si>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</si>
  <si>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</si>
  <si>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</si>
  <si>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</si>
  <si>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</si>
  <si>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</si>
  <si>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</si>
  <si>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</si>
  <si>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</si>
  <si>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</si>
  <si>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</si>
  <si>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</si>
  <si>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</si>
  <si>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</si>
  <si>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</si>
  <si>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</si>
  <si>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</si>
  <si>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</si>
  <si>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</si>
  <si>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</si>
  <si>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</si>
  <si>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</si>
  <si>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</si>
  <si>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</si>
  <si>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</si>
  <si>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</si>
  <si>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</si>
  <si>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</si>
  <si>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</si>
  <si>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</si>
  <si>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</si>
  <si>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</si>
  <si>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</si>
  <si>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</si>
  <si>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</si>
  <si>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</si>
  <si>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</si>
  <si>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</si>
  <si>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</si>
  <si>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</si>
  <si>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</si>
  <si>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</si>
  <si>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</si>
  <si>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</si>
  <si>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</si>
  <si>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</si>
  <si>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</si>
  <si>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</si>
  <si>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</si>
  <si>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</si>
  <si>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</si>
  <si>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</si>
  <si>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</si>
  <si>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</si>
  <si>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</si>
  <si>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</si>
  <si>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</si>
  <si>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</si>
  <si>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</si>
  <si>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</si>
  <si>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</si>
  <si>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</si>
  <si>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</si>
  <si>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</si>
  <si>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</si>
  <si>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</si>
  <si>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</si>
  <si>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</si>
  <si>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</si>
  <si>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</si>
  <si>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</si>
  <si>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</si>
  <si>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</si>
  <si>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</si>
  <si>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</si>
  <si>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</si>
  <si>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</si>
  <si>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</si>
  <si>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</si>
  <si>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</si>
  <si>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</si>
  <si>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</si>
  <si>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</si>
  <si>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</si>
  <si>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</si>
  <si>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</si>
  <si>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</si>
  <si>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</si>
  <si>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</si>
  <si>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</si>
  <si>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</si>
  <si>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</si>
  <si>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</si>
  <si>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</si>
  <si>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</si>
  <si>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</si>
  <si>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</si>
  <si>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</si>
  <si>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</si>
  <si>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</si>
  <si>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</si>
  <si>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</si>
  <si>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</si>
  <si>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</si>
  <si>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</si>
  <si>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</si>
  <si>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</si>
  <si>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</si>
  <si>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</si>
  <si>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</si>
  <si>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</si>
  <si>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</si>
  <si>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</si>
  <si>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</si>
  <si>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</si>
  <si>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</si>
  <si>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</si>
  <si>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</si>
  <si>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</si>
  <si>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</si>
  <si>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</si>
  <si>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</si>
  <si>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</si>
  <si>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</si>
  <si>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</si>
  <si>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</si>
  <si>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</si>
  <si>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</si>
  <si>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</si>
  <si>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</si>
  <si>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</si>
  <si>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</si>
  <si>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</si>
  <si>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</si>
  <si>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</si>
  <si>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</si>
  <si>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</si>
  <si>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</si>
  <si>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</si>
  <si>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</si>
  <si>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</si>
  <si>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</si>
  <si>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</si>
  <si>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</si>
  <si>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</si>
  <si>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</si>
  <si>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</si>
  <si>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</si>
  <si>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</si>
  <si>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</si>
  <si>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</si>
  <si>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</si>
  <si>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</si>
  <si>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</si>
  <si>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</si>
  <si>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</si>
  <si>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</si>
  <si>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</si>
  <si>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</si>
  <si>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</si>
  <si>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</si>
  <si>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</si>
  <si>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</si>
  <si>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</si>
  <si>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</si>
  <si>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</si>
  <si>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</si>
  <si>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</si>
  <si>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</si>
  <si>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</si>
  <si>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</si>
  <si>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</si>
  <si>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</si>
  <si>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</si>
  <si>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</si>
  <si>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</si>
  <si>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</si>
  <si>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</si>
  <si>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</si>
  <si>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</si>
  <si>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</si>
  <si>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</si>
  <si>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</si>
  <si>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</si>
  <si>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</si>
  <si>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</si>
  <si>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</si>
  <si>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</si>
  <si>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</si>
  <si>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</si>
  <si>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</si>
  <si>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</si>
  <si>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</si>
  <si>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</si>
  <si>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</si>
  <si>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</si>
  <si>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</si>
  <si>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</si>
  <si>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</si>
  <si>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</si>
  <si>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</si>
  <si>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</si>
  <si>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</si>
  <si>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</si>
  <si>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</si>
  <si>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</si>
  <si>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</si>
  <si>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</si>
  <si>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</si>
  <si>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</si>
  <si>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</si>
  <si>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</si>
  <si>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</si>
  <si>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</si>
  <si>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</si>
  <si>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</si>
  <si>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</si>
  <si>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</si>
  <si>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</si>
  <si>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</si>
  <si>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</si>
  <si>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</si>
  <si>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</si>
  <si>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</si>
  <si>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</si>
  <si>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</si>
  <si>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</si>
  <si>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</si>
  <si>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</si>
  <si>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</si>
  <si>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</si>
  <si>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</si>
  <si>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</si>
  <si>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</si>
  <si>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</si>
  <si>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</si>
  <si>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</si>
  <si>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</si>
  <si>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</si>
  <si>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</si>
  <si>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</si>
  <si>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</si>
  <si>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</si>
  <si>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</si>
  <si>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</si>
  <si>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</si>
  <si>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</si>
  <si>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</si>
  <si>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</si>
  <si>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</si>
  <si>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</si>
  <si>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</si>
  <si>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</si>
  <si>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</si>
  <si>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</si>
  <si>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</si>
  <si>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</si>
  <si>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</si>
  <si>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</si>
  <si>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</si>
  <si>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</si>
  <si>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</si>
  <si>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</si>
  <si>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</si>
  <si>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</si>
  <si>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</si>
  <si>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</si>
  <si>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</si>
  <si>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</si>
  <si>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</si>
  <si>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</si>
  <si>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</si>
  <si>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</si>
  <si>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</si>
  <si>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</si>
  <si>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</si>
  <si>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</si>
  <si>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</si>
  <si>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</si>
  <si>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</si>
  <si>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</si>
  <si>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</si>
  <si>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</si>
  <si>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</si>
  <si>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</si>
  <si>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</si>
  <si>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</si>
  <si>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</si>
  <si>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</si>
  <si>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</si>
  <si>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</si>
  <si>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</si>
  <si>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</si>
  <si>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</si>
  <si>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</si>
  <si>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</si>
  <si>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</si>
  <si>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</si>
  <si>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</si>
  <si>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</si>
  <si>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</si>
  <si>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</si>
  <si>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</si>
  <si>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</si>
  <si>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</si>
  <si>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</si>
  <si>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</si>
  <si>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</si>
  <si>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</si>
  <si>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</si>
  <si>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</si>
  <si>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</si>
  <si>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</si>
  <si>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</si>
  <si>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</si>
  <si>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</si>
  <si>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</si>
  <si>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</si>
  <si>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</si>
  <si>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</si>
  <si>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</si>
  <si>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</si>
  <si>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</si>
  <si>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</si>
  <si>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</si>
  <si>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</si>
  <si>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</si>
  <si>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</si>
  <si>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</si>
  <si>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</si>
  <si>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</si>
  <si>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</si>
  <si>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</si>
  <si>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</si>
  <si>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</si>
  <si>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</si>
  <si>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</si>
  <si>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</si>
  <si>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</si>
  <si>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</si>
  <si>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</si>
  <si>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</si>
  <si>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</si>
  <si>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</si>
  <si>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</si>
  <si>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</si>
  <si>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</si>
  <si>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</si>
  <si>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</si>
  <si>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</si>
  <si>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</si>
  <si>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</si>
  <si>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</si>
  <si>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</si>
  <si>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</si>
  <si>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</si>
  <si>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</si>
  <si>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</si>
  <si>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</si>
  <si>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</si>
  <si>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</si>
  <si>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</si>
  <si>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</si>
  <si>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</si>
  <si>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</si>
  <si>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</si>
  <si>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</si>
  <si>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</si>
  <si>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</si>
  <si>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</si>
  <si>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</si>
  <si>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</si>
  <si>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</si>
  <si>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</si>
  <si>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</si>
  <si>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</si>
  <si>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</si>
  <si>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</si>
  <si>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</si>
  <si>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</si>
  <si>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</si>
  <si>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</si>
  <si>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</si>
  <si>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</si>
  <si>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</si>
  <si>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</si>
  <si>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</si>
  <si>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</si>
  <si>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</si>
  <si>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</si>
  <si>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</si>
  <si>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</si>
  <si>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</si>
  <si>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</si>
  <si>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</si>
  <si>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</si>
  <si>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</si>
  <si>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</si>
  <si>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</si>
  <si>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</si>
  <si>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</si>
  <si>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</si>
  <si>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</si>
  <si>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</si>
  <si>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</si>
  <si>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</si>
  <si>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</si>
  <si>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</si>
  <si>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</si>
  <si>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</si>
  <si>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</si>
  <si>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</si>
  <si>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</si>
  <si>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</si>
  <si>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</si>
  <si>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</si>
  <si>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</si>
  <si>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</si>
  <si>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</si>
  <si>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</si>
  <si>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</si>
  <si>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</si>
  <si>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</si>
  <si>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</si>
  <si>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</si>
  <si>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</si>
  <si>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</si>
  <si>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</si>
  <si>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</si>
  <si>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</si>
  <si>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</si>
  <si>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</si>
  <si>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</si>
  <si>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</si>
  <si>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</si>
  <si>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</si>
  <si>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</si>
  <si>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</si>
  <si>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</si>
  <si>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</si>
  <si>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</si>
  <si>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</si>
  <si>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</si>
  <si>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</si>
  <si>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</si>
  <si>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</si>
  <si>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</si>
  <si>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</si>
  <si>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</si>
  <si>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</si>
  <si>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</si>
  <si>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</si>
  <si>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</si>
  <si>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</si>
  <si>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</si>
  <si>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</si>
  <si>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</si>
  <si>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</si>
  <si>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</si>
  <si>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</si>
  <si>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</si>
  <si>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</si>
  <si>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</si>
  <si>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</si>
  <si>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</si>
  <si>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</si>
  <si>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</si>
  <si>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</si>
  <si>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</si>
  <si>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</si>
  <si>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</si>
  <si>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</si>
  <si>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</si>
  <si>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</si>
  <si>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</si>
  <si>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</si>
  <si>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</si>
  <si>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</si>
  <si>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</si>
  <si>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</si>
  <si>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</si>
  <si>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</si>
  <si>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</si>
  <si>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</si>
  <si>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</si>
  <si>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</si>
  <si>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</si>
  <si>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</si>
  <si>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</si>
  <si>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</si>
  <si>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</si>
  <si>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</si>
  <si>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</si>
  <si>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</si>
  <si>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</si>
  <si>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</si>
  <si>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</si>
  <si>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</si>
  <si>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</si>
  <si>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</si>
  <si>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</si>
  <si>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</si>
  <si>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</si>
  <si>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</si>
  <si>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</si>
  <si>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</si>
  <si>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</si>
  <si>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</si>
  <si>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</si>
  <si>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</si>
  <si>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</si>
  <si>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</si>
  <si>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</si>
  <si>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</si>
  <si>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</si>
  <si>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</si>
  <si>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</si>
  <si>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</si>
  <si>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</si>
  <si>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</si>
  <si>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</si>
  <si>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</si>
  <si>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</si>
  <si>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</si>
  <si>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</si>
  <si>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</si>
  <si>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</si>
  <si>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</si>
  <si>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</si>
  <si>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</si>
  <si>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</si>
  <si>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</si>
  <si>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</si>
  <si>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</si>
  <si>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</si>
  <si>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</si>
  <si>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</si>
  <si>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</si>
  <si>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</si>
  <si>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</si>
  <si>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</si>
  <si>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</si>
  <si>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</si>
  <si>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</si>
  <si>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</si>
  <si>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</si>
  <si>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</si>
  <si>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</si>
  <si>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</si>
  <si>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</si>
  <si>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</si>
  <si>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</si>
  <si>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</si>
  <si>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</si>
  <si>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</si>
  <si>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</si>
  <si>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</si>
  <si>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</si>
  <si>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</si>
  <si>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</si>
  <si>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</si>
  <si>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</si>
  <si>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</si>
  <si>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</si>
  <si>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</si>
  <si>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</si>
  <si>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</si>
  <si>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</si>
  <si>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</si>
  <si>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</si>
  <si>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</si>
  <si>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</si>
  <si>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</si>
  <si>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</si>
  <si>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</si>
  <si>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</si>
  <si>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</si>
  <si>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</si>
  <si>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</si>
  <si>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</si>
  <si>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</si>
  <si>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</si>
  <si>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</si>
  <si>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</si>
  <si>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</si>
  <si>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</si>
  <si>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</si>
  <si>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</si>
  <si>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</si>
  <si>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</si>
  <si>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</si>
  <si>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</si>
  <si>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</si>
  <si>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</si>
  <si>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</si>
  <si>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</si>
  <si>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</si>
  <si>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</si>
  <si>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</si>
  <si>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</si>
  <si>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</si>
  <si>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</si>
  <si>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</si>
  <si>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</si>
  <si>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</si>
  <si>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</si>
  <si>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</si>
  <si>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</si>
  <si>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</si>
  <si>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</si>
  <si>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</si>
  <si>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</si>
  <si>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</si>
  <si>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</si>
  <si>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</si>
  <si>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</si>
  <si>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</si>
  <si>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</si>
  <si>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</si>
  <si>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</si>
  <si>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</si>
  <si>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</si>
  <si>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</si>
  <si>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</si>
  <si>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</si>
  <si>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</si>
  <si>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</si>
  <si>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</si>
  <si>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</si>
  <si>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</si>
  <si>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</si>
  <si>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</si>
  <si>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</si>
  <si>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</si>
  <si>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</si>
  <si>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</si>
  <si>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</si>
  <si>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</si>
  <si>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</si>
  <si>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</si>
  <si>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</si>
  <si>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</si>
  <si>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</si>
  <si>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</si>
  <si>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</si>
  <si>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</si>
  <si>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</si>
  <si>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</si>
  <si>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</si>
  <si>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</si>
  <si>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</si>
  <si>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</si>
  <si>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</si>
  <si>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</si>
  <si>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</si>
  <si>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</si>
  <si>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</si>
  <si>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</si>
  <si>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</si>
  <si>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</si>
  <si>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</si>
  <si>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</si>
  <si>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</si>
  <si>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</si>
  <si>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</si>
  <si>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</si>
  <si>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</si>
  <si>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</si>
  <si>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</si>
  <si>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</si>
  <si>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</si>
  <si>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</si>
  <si>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</si>
  <si>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</si>
  <si>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</si>
  <si>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</si>
  <si>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</si>
  <si>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</si>
  <si>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</si>
  <si>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</si>
  <si>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</si>
  <si>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</si>
  <si>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</si>
  <si>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</si>
  <si>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</si>
  <si>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</si>
  <si>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</si>
  <si>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</si>
  <si>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</si>
  <si>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</si>
  <si>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</si>
  <si>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</si>
  <si>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</si>
  <si>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</si>
  <si>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</si>
  <si>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</si>
  <si>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</si>
  <si>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</si>
  <si>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</si>
  <si>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</si>
  <si>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</si>
  <si>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</si>
  <si>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</si>
  <si>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</si>
  <si>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</si>
  <si>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</si>
  <si>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</si>
  <si>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</si>
  <si>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</si>
  <si>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</si>
  <si>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</si>
  <si>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</si>
  <si>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</si>
  <si>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</si>
  <si>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</si>
  <si>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</si>
  <si>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</si>
  <si>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</si>
  <si>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</si>
  <si>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</si>
  <si>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</si>
  <si>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</si>
  <si>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</si>
  <si>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</si>
  <si>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</si>
  <si>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</si>
  <si>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</si>
  <si>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</si>
  <si>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</si>
  <si>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</si>
  <si>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</si>
  <si>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</si>
  <si>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</si>
  <si>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</si>
  <si>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</si>
  <si>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</si>
  <si>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</si>
  <si>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</si>
  <si>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</si>
  <si>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</si>
  <si>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</si>
  <si>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</si>
  <si>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</si>
  <si>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</si>
  <si>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</si>
  <si>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</si>
  <si>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</si>
  <si>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</si>
  <si>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</si>
  <si>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</si>
  <si>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</si>
  <si>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</si>
  <si>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</si>
  <si>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</si>
  <si>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</si>
  <si>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</si>
  <si>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</si>
  <si>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</si>
  <si>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</si>
  <si>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</si>
  <si>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</si>
  <si>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</si>
  <si>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</si>
  <si>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</si>
  <si>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</si>
  <si>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</si>
  <si>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</si>
  <si>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</si>
  <si>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</si>
  <si>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</si>
  <si>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</si>
  <si>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</si>
  <si>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</si>
  <si>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</si>
  <si>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</si>
  <si>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</si>
  <si>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</si>
  <si>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</si>
  <si>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</si>
  <si>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</si>
  <si>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</si>
  <si>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</si>
  <si>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</si>
  <si>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</si>
  <si>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</si>
  <si>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</si>
  <si>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</si>
  <si>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</si>
  <si>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</si>
  <si>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</si>
  <si>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</si>
  <si>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</si>
  <si>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</si>
  <si>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</si>
  <si>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</si>
  <si>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</si>
  <si>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</si>
  <si>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</si>
  <si>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</si>
  <si>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</si>
  <si>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</si>
  <si>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</si>
  <si>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</si>
  <si>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</si>
  <si>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</si>
  <si>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</si>
  <si>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</si>
  <si>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</si>
  <si>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</si>
  <si>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</si>
  <si>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</si>
  <si>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</si>
  <si>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</si>
  <si>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</si>
  <si>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</si>
  <si>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</si>
  <si>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</si>
  <si>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</si>
  <si>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</si>
  <si>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</si>
  <si>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</si>
  <si>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</si>
  <si>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</si>
  <si>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</si>
  <si>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</si>
  <si>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</si>
  <si>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</si>
  <si>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</si>
  <si>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</si>
  <si>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</si>
  <si>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</si>
  <si>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</si>
  <si>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</si>
  <si>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</si>
  <si>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</si>
  <si>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</si>
  <si>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</si>
  <si>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</si>
  <si>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</si>
  <si>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</si>
  <si>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</si>
  <si>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</si>
  <si>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</si>
  <si>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</si>
  <si>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</si>
  <si>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</si>
  <si>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</si>
  <si>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</si>
  <si>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</si>
  <si>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</si>
  <si>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</si>
  <si>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</si>
  <si>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</si>
  <si>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</si>
  <si>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</si>
  <si>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</si>
  <si>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</si>
  <si>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</si>
  <si>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</si>
  <si>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</si>
  <si>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</si>
  <si>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</si>
  <si>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</si>
  <si>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</si>
  <si>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</si>
  <si>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</si>
  <si>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</si>
  <si>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</si>
  <si>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</si>
  <si>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</si>
  <si>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</si>
  <si>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</si>
  <si>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</si>
  <si>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</si>
  <si>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</si>
  <si>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</si>
  <si>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</si>
  <si>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</si>
  <si>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</si>
  <si>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</si>
  <si>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</si>
  <si>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</si>
  <si>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</si>
  <si>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</si>
  <si>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</si>
  <si>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</si>
  <si>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</si>
  <si>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</si>
  <si>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</si>
  <si>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</si>
  <si>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</si>
  <si>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</si>
  <si>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</si>
  <si>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</si>
  <si>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</si>
  <si>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</si>
  <si>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</si>
  <si>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</si>
  <si>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</si>
  <si>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</si>
  <si>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</si>
  <si>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</si>
  <si>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</si>
  <si>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</si>
  <si>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</si>
  <si>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</si>
  <si>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</si>
  <si>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</si>
  <si>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</si>
  <si>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</si>
  <si>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</si>
  <si>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</si>
  <si>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</si>
  <si>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</si>
  <si>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</si>
  <si>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</si>
  <si>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</si>
  <si>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</si>
  <si>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</si>
  <si>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</si>
  <si>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</si>
  <si>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</si>
  <si>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</si>
  <si>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</si>
  <si>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</si>
  <si>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</si>
  <si>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</si>
  <si>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</si>
  <si>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</si>
  <si>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</si>
  <si>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</si>
  <si>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</si>
  <si>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</si>
  <si>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</si>
  <si>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</si>
  <si>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</si>
  <si>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</si>
  <si>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</si>
  <si>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</si>
  <si>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</si>
  <si>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</si>
  <si>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</si>
  <si>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</si>
  <si>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</si>
  <si>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</si>
  <si>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</si>
  <si>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</si>
  <si>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</si>
  <si>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</si>
  <si>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</si>
  <si>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</si>
  <si>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</si>
  <si>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</si>
  <si>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</si>
  <si>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</si>
  <si>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</si>
  <si>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</si>
  <si>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</si>
  <si>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</si>
  <si>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</si>
  <si>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</si>
  <si>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</si>
  <si>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</si>
  <si>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</si>
  <si>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</si>
  <si>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</si>
  <si>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</si>
  <si>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</si>
  <si>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</si>
  <si>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</si>
  <si>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</si>
  <si>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</si>
  <si>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</si>
  <si>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</si>
  <si>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</si>
  <si>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</si>
  <si>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</si>
  <si>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</si>
  <si>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</si>
  <si>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</si>
  <si>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</si>
  <si>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</si>
  <si>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</si>
  <si>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</si>
  <si>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</si>
  <si>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</si>
  <si>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</si>
  <si>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</si>
  <si>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</si>
  <si>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</si>
  <si>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</si>
  <si>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</si>
  <si>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</si>
  <si>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</si>
  <si>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</si>
  <si>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</si>
  <si>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</si>
  <si>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</si>
  <si>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</si>
  <si>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</si>
  <si>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</si>
  <si>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</si>
  <si>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</si>
  <si>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</si>
  <si>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</si>
  <si>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</si>
  <si>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</si>
  <si>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</si>
  <si>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</si>
  <si>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</si>
  <si>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</si>
  <si>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</si>
  <si>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</si>
  <si>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</si>
  <si>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</si>
  <si>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</si>
  <si>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</si>
  <si>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</si>
  <si>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</si>
  <si>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</si>
  <si>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</si>
  <si>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</si>
  <si>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</si>
  <si>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</si>
  <si>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</si>
  <si>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</si>
  <si>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</si>
  <si>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</si>
  <si>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</si>
  <si>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</si>
  <si>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</si>
  <si>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</si>
  <si>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</si>
  <si>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</si>
  <si>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</si>
  <si>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</si>
  <si>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</si>
  <si>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</si>
  <si>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</si>
  <si>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</si>
  <si>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</si>
  <si>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</si>
  <si>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</si>
  <si>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</si>
  <si>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</si>
  <si>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</si>
  <si>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</si>
  <si>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</si>
  <si>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</si>
  <si>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</si>
  <si>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</si>
  <si>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</si>
  <si>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</si>
  <si>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</si>
  <si>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</si>
  <si>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</si>
  <si>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</si>
  <si>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</si>
  <si>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</si>
  <si>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</si>
  <si>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</si>
  <si>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</si>
  <si>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</si>
  <si>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</si>
  <si>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</si>
  <si>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</si>
  <si>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</si>
  <si>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</si>
  <si>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</si>
  <si>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</si>
  <si>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</si>
  <si>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</si>
  <si>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</si>
  <si>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</si>
  <si>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</si>
  <si>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</si>
  <si>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</si>
  <si>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</si>
  <si>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</si>
  <si>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</si>
  <si>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</si>
  <si>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</si>
  <si>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</si>
  <si>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</si>
  <si>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</si>
  <si>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</si>
  <si>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</si>
  <si>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</si>
  <si>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</si>
  <si>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</si>
  <si>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</si>
  <si>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</si>
  <si>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</si>
  <si>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</si>
  <si>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</si>
  <si>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</si>
  <si>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</si>
  <si>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</si>
  <si>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</si>
  <si>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</si>
  <si>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</si>
  <si>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</si>
  <si>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</si>
  <si>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</si>
  <si>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</si>
  <si>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</si>
  <si>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</si>
  <si>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</si>
  <si>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</si>
  <si>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</si>
  <si>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</si>
  <si>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</si>
  <si>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</si>
  <si>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</si>
  <si>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</si>
  <si>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</si>
  <si>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</si>
  <si>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</si>
  <si>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</si>
  <si>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</si>
  <si>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</si>
  <si>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</si>
  <si>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</si>
  <si>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</si>
  <si>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</si>
  <si>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</si>
  <si>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</si>
  <si>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</si>
  <si>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</si>
  <si>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</si>
  <si>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</si>
  <si>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</si>
  <si>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</si>
  <si>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</si>
  <si>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</si>
  <si>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</si>
  <si>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</si>
  <si>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</si>
  <si>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</si>
  <si>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</si>
  <si>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</si>
  <si>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</si>
  <si>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</si>
  <si>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</si>
  <si>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</si>
  <si>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</si>
  <si>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</si>
  <si>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</si>
  <si>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</si>
  <si>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</si>
  <si>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</si>
  <si>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</si>
  <si>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</si>
  <si>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</si>
  <si>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</si>
  <si>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</si>
  <si>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</si>
  <si>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</si>
  <si>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</si>
  <si>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</si>
  <si>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</si>
  <si>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</si>
  <si>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</si>
  <si>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</si>
  <si>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</si>
  <si>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</si>
  <si>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</si>
  <si>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</si>
  <si>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</si>
  <si>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</si>
  <si>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</si>
  <si>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</si>
  <si>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</si>
  <si>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</si>
  <si>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</si>
  <si>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</si>
  <si>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</si>
  <si>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</si>
  <si>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</si>
  <si>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</si>
  <si>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</si>
  <si>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</si>
  <si>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</si>
  <si>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</si>
  <si>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</si>
  <si>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</si>
  <si>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</si>
  <si>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</si>
  <si>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</si>
  <si>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</si>
  <si>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</si>
  <si>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</si>
  <si>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</si>
  <si>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</si>
  <si>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</si>
  <si>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</si>
  <si>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</si>
  <si>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</si>
  <si>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</si>
  <si>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</si>
  <si>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</si>
  <si>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</si>
  <si>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</si>
  <si>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</si>
  <si>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</si>
  <si>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</si>
  <si>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</si>
  <si>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</si>
  <si>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</si>
  <si>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</si>
  <si>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</si>
  <si>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</si>
  <si>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</si>
  <si>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</si>
  <si>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</si>
  <si>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</si>
  <si>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</si>
  <si>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</si>
  <si>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</si>
  <si>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</si>
  <si>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</si>
  <si>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</si>
  <si>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</si>
  <si>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</si>
  <si>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</si>
  <si>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</si>
  <si>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</si>
  <si>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</si>
  <si>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</si>
  <si>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</si>
  <si>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</si>
  <si>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</si>
  <si>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</si>
  <si>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</si>
  <si>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</si>
  <si>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</si>
  <si>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</si>
  <si>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</si>
  <si>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</si>
  <si>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</si>
  <si>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</si>
  <si>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</si>
  <si>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</si>
  <si>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</si>
  <si>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</si>
  <si>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</si>
  <si>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</si>
  <si>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</si>
  <si>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</si>
  <si>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</si>
  <si>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</si>
  <si>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</si>
  <si>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</si>
  <si>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</si>
  <si>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</si>
  <si>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</si>
  <si>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</si>
  <si>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</si>
  <si>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</si>
  <si>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</si>
  <si>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</si>
  <si>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</si>
  <si>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</si>
  <si>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</si>
  <si>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</si>
  <si>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</si>
  <si>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</si>
  <si>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</si>
  <si>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</si>
  <si>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</si>
  <si>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</si>
  <si>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</si>
  <si>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</si>
  <si>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</si>
  <si>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</si>
  <si>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</si>
  <si>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</si>
  <si>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</si>
  <si>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</si>
  <si>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</si>
  <si>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</si>
  <si>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</si>
  <si>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</si>
  <si>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</si>
  <si>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</si>
  <si>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</si>
  <si>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</si>
  <si>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</si>
  <si>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</si>
  <si>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</si>
  <si>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</si>
  <si>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</si>
  <si>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</si>
  <si>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</si>
  <si>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</si>
  <si>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</si>
  <si>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</si>
  <si>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</si>
  <si>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</si>
  <si>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</si>
  <si>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</si>
  <si>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</si>
  <si>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</si>
  <si>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</si>
  <si>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</si>
  <si>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</si>
  <si>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</si>
  <si>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</si>
  <si>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</si>
  <si>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</si>
  <si>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</si>
  <si>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</si>
  <si>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</si>
  <si>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</si>
  <si>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</si>
  <si>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</si>
  <si>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</si>
  <si>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</si>
  <si>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</si>
  <si>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</si>
  <si>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</si>
  <si>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</si>
  <si>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</si>
  <si>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</si>
  <si>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</si>
  <si>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</si>
  <si>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</si>
  <si>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</si>
  <si>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</si>
  <si>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</si>
  <si>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</si>
  <si>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</si>
  <si>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</si>
  <si>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</si>
  <si>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</si>
  <si>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</si>
  <si>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</si>
  <si>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</si>
  <si>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</si>
  <si>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</si>
  <si>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</si>
  <si>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</si>
  <si>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</si>
  <si>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</si>
  <si>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</si>
  <si>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</si>
  <si>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</si>
  <si>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</si>
  <si>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</si>
  <si>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</si>
  <si>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</si>
  <si>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</si>
  <si>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</si>
  <si>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</si>
  <si>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</si>
  <si>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</si>
  <si>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</si>
  <si>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</si>
  <si>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</si>
  <si>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</si>
  <si>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</si>
  <si>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</si>
  <si>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</si>
  <si>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</si>
  <si>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</si>
  <si>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</si>
  <si>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</si>
  <si>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</si>
  <si>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</si>
  <si>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</si>
  <si>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</si>
  <si>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</si>
  <si>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</si>
  <si>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</si>
  <si>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</si>
  <si>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</si>
  <si>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</si>
  <si>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</si>
  <si>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</si>
  <si>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</si>
  <si>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</si>
  <si>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</si>
  <si>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</si>
  <si>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</si>
  <si>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</si>
  <si>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</si>
  <si>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</si>
  <si>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</si>
  <si>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</si>
  <si>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</si>
  <si>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</si>
  <si>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</si>
  <si>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</si>
  <si>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</si>
  <si>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</si>
  <si>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</si>
  <si>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</si>
  <si>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</si>
  <si>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</si>
  <si>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</si>
  <si>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</si>
  <si>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</si>
  <si>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</si>
  <si>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</si>
  <si>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</si>
  <si>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</si>
  <si>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</si>
  <si>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</si>
  <si>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</si>
  <si>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</si>
  <si>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</si>
  <si>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</si>
  <si>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</si>
  <si>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</si>
  <si>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</si>
  <si>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</si>
  <si>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</si>
  <si>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</si>
  <si>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</si>
  <si>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</si>
  <si>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</si>
  <si>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</si>
  <si>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</si>
  <si>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</si>
  <si>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</si>
  <si>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</si>
  <si>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</si>
  <si>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</si>
  <si>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</si>
  <si>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</si>
  <si>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</si>
  <si>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</si>
  <si>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</si>
  <si>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</si>
  <si>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</si>
  <si>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</si>
  <si>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</si>
  <si>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</si>
  <si>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</si>
  <si>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</si>
  <si>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</si>
  <si>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</si>
  <si>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</si>
  <si>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</si>
  <si>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</si>
  <si>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</si>
  <si>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</si>
  <si>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</si>
  <si>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</si>
  <si>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</si>
  <si>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</si>
  <si>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</si>
  <si>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</si>
  <si>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</si>
  <si>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</si>
  <si>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</si>
  <si>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</si>
  <si>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</si>
  <si>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</si>
  <si>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</si>
  <si>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</si>
  <si>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</si>
  <si>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</si>
  <si>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</si>
  <si>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</si>
  <si>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</si>
  <si>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</si>
  <si>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</si>
  <si>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</si>
  <si>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</si>
  <si>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</si>
  <si>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</si>
  <si>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</si>
  <si>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</si>
  <si>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</si>
  <si>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</si>
  <si>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</si>
  <si>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</si>
  <si>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</si>
  <si>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</si>
  <si>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</si>
  <si>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</si>
  <si>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</si>
  <si>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</si>
  <si>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</si>
  <si>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</si>
  <si>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</si>
  <si>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</si>
  <si>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</si>
  <si>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</si>
  <si>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</si>
  <si>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</si>
  <si>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</si>
  <si>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</si>
  <si>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</si>
  <si>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</si>
  <si>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</si>
  <si>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</si>
  <si>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</si>
  <si>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</si>
  <si>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</si>
  <si>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</si>
  <si>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</si>
  <si>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</si>
  <si>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</si>
  <si>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</si>
  <si>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</si>
  <si>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</si>
  <si>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</si>
  <si>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</si>
  <si>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</si>
  <si>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</si>
  <si>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</si>
  <si>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</si>
  <si>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</si>
  <si>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</si>
  <si>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</si>
  <si>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</si>
  <si>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</si>
  <si>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</si>
  <si>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</si>
  <si>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</si>
  <si>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</si>
  <si>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</si>
  <si>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</si>
  <si>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</si>
  <si>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</si>
  <si>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</si>
  <si>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</si>
  <si>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</si>
  <si>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</si>
  <si>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</si>
  <si>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</si>
  <si>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</si>
  <si>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</si>
  <si>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</si>
  <si>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</si>
  <si>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</si>
  <si>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</si>
  <si>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</si>
  <si>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</si>
  <si>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</si>
  <si>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</si>
  <si>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</si>
  <si>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</si>
  <si>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</si>
  <si>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</si>
  <si>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</si>
  <si>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</si>
  <si>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</si>
  <si>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</si>
  <si>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</si>
  <si>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</si>
  <si>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</si>
  <si>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</si>
  <si>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</si>
  <si>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</si>
  <si>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</si>
  <si>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</si>
  <si>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</si>
  <si>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</si>
  <si>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</si>
  <si>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</si>
  <si>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</si>
  <si>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</si>
  <si>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</si>
  <si>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</si>
  <si>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</si>
  <si>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</si>
  <si>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</si>
  <si>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</si>
  <si>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</si>
  <si>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</si>
  <si>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</si>
  <si>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</si>
  <si>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</si>
  <si>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</si>
  <si>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</si>
  <si>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</si>
  <si>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</si>
  <si>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</si>
  <si>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</si>
  <si>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</si>
  <si>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</si>
  <si>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</si>
  <si>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</si>
  <si>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</si>
  <si>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</si>
  <si>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</si>
  <si>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</si>
  <si>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</si>
  <si>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</si>
  <si>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</si>
  <si>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</si>
  <si>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</si>
  <si>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</si>
  <si>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</si>
  <si>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</si>
  <si>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</si>
  <si>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</si>
  <si>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</si>
  <si>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</si>
  <si>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</si>
  <si>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</si>
  <si>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</si>
  <si>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</si>
  <si>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</si>
  <si>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</si>
  <si>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</si>
  <si>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</si>
  <si>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</si>
  <si>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</si>
  <si>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</si>
  <si>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</si>
  <si>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</si>
  <si>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</si>
  <si>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</si>
  <si>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</si>
  <si>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</si>
  <si>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</si>
  <si>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</si>
  <si>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</si>
  <si>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</si>
  <si>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</si>
  <si>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</si>
  <si>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</si>
  <si>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</si>
  <si>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</si>
  <si>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</si>
  <si>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</si>
  <si>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</si>
  <si>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</si>
  <si>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</si>
  <si>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</si>
  <si>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</si>
  <si>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</si>
  <si>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</si>
  <si>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</si>
  <si>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</si>
  <si>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</si>
  <si>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</si>
  <si>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</si>
  <si>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</si>
  <si>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</si>
  <si>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</si>
  <si>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</si>
  <si>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</si>
  <si>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</si>
  <si>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</si>
  <si>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</si>
  <si>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</si>
  <si>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</si>
  <si>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</si>
  <si>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</si>
  <si>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</si>
  <si>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</si>
  <si>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</si>
  <si>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</si>
  <si>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</si>
  <si>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</si>
  <si>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</si>
  <si>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</si>
  <si>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</si>
  <si>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</si>
  <si>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</si>
  <si>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</si>
  <si>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</si>
  <si>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</si>
  <si>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</si>
  <si>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</si>
  <si>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</si>
  <si>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</si>
  <si>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</si>
  <si>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</si>
  <si>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</si>
  <si>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</si>
  <si>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</si>
  <si>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</si>
  <si>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</si>
  <si>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</si>
  <si>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</si>
  <si>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</si>
  <si>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</si>
  <si>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</si>
  <si>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</si>
  <si>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</si>
  <si>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</si>
  <si>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</si>
  <si>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</si>
  <si>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</si>
  <si>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</si>
  <si>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</si>
  <si>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</si>
  <si>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</si>
  <si>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</si>
  <si>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</si>
  <si>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</si>
  <si>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</si>
  <si>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</si>
  <si>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</si>
  <si>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</si>
  <si>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</si>
  <si>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</si>
  <si>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</si>
  <si>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</si>
  <si>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</si>
  <si>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</si>
  <si>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</si>
  <si>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</si>
  <si>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</si>
  <si>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</si>
  <si>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</si>
  <si>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</si>
  <si>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</si>
  <si>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</si>
  <si>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</si>
  <si>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</si>
  <si>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</si>
  <si>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</si>
  <si>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</si>
  <si>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</si>
  <si>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</si>
  <si>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</si>
  <si>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</si>
  <si>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</si>
  <si>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</si>
  <si>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</si>
  <si>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</si>
  <si>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</si>
  <si>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</si>
  <si>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</si>
  <si>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</si>
  <si>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</si>
  <si>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</si>
  <si>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</si>
  <si>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</si>
  <si>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</si>
  <si>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</si>
  <si>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</si>
  <si>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</si>
  <si>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</si>
  <si>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</si>
  <si>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</si>
  <si>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</si>
  <si>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</si>
  <si>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</si>
  <si>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</si>
  <si>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</si>
  <si>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</si>
  <si>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</si>
  <si>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</si>
  <si>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</si>
  <si>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</si>
  <si>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</si>
  <si>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</si>
  <si>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</si>
  <si>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</si>
  <si>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</si>
  <si>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</si>
  <si>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</si>
  <si>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</si>
  <si>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</si>
  <si>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</si>
  <si>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</si>
  <si>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</si>
  <si>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</si>
  <si>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</si>
  <si>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</si>
  <si>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</si>
  <si>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</si>
  <si>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</si>
  <si>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</si>
  <si>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</si>
  <si>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</si>
  <si>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</si>
  <si>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</si>
  <si>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</si>
  <si>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</si>
  <si>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</si>
  <si>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</si>
  <si>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</si>
  <si>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</si>
  <si>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</si>
  <si>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</si>
  <si>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</si>
  <si>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</si>
  <si>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</si>
  <si>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</si>
  <si>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</si>
  <si>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</si>
  <si>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</si>
  <si>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</si>
  <si>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</si>
  <si>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</si>
  <si>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</si>
  <si>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</si>
  <si>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</si>
  <si>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</si>
  <si>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</si>
  <si>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</si>
  <si>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</si>
  <si>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</si>
  <si>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</si>
  <si>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</si>
  <si>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</si>
  <si>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</si>
  <si>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</si>
  <si>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</si>
  <si>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</si>
  <si>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</si>
  <si>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</si>
  <si>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</si>
  <si>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</si>
  <si>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</si>
  <si>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</si>
  <si>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</si>
  <si>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</si>
  <si>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</si>
  <si>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</si>
  <si>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</si>
  <si>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</si>
  <si>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</si>
  <si>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</si>
  <si>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</si>
  <si>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</si>
  <si>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</si>
  <si>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</si>
  <si>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</si>
  <si>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</si>
  <si>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</si>
  <si>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</si>
  <si>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</si>
  <si>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</si>
  <si>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</si>
  <si>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</si>
  <si>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</si>
  <si>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</si>
  <si>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</si>
  <si>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</si>
  <si>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</si>
  <si>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</si>
  <si>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</si>
  <si>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</si>
  <si>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</si>
  <si>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</si>
  <si>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</si>
  <si>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</si>
  <si>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</si>
  <si>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</si>
  <si>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</si>
  <si>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</si>
  <si>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</si>
  <si>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</si>
  <si>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</si>
  <si>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</si>
  <si>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</si>
  <si>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</si>
  <si>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</si>
  <si>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</si>
  <si>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</si>
  <si>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</si>
  <si>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</si>
  <si>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</si>
  <si>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</si>
  <si>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</si>
  <si>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</si>
  <si>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</si>
  <si>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</si>
  <si>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</si>
  <si>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</si>
  <si>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</si>
  <si>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</si>
  <si>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</si>
  <si>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</si>
  <si>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</si>
  <si>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</si>
  <si>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</si>
  <si>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</si>
  <si>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</si>
  <si>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</si>
  <si>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</si>
  <si>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</si>
  <si>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</si>
  <si>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</si>
  <si>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</si>
  <si>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</si>
  <si>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</si>
  <si>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</si>
  <si>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</si>
  <si>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</si>
  <si>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</si>
  <si>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</si>
  <si>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</si>
  <si>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</si>
  <si>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</si>
  <si>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</si>
  <si>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</si>
  <si>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</si>
  <si>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</si>
  <si>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</si>
  <si>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</si>
  <si>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</si>
  <si>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</si>
  <si>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</si>
  <si>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</si>
  <si>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</si>
  <si>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</si>
  <si>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</si>
  <si>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</si>
  <si>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</si>
  <si>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</si>
  <si>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</si>
  <si>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</si>
  <si>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</si>
  <si>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</si>
  <si>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</si>
  <si>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</si>
  <si>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</si>
  <si>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</si>
  <si>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</si>
  <si>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</si>
  <si>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</si>
  <si>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</si>
  <si>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</si>
  <si>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</si>
  <si>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</si>
  <si>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</si>
  <si>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</si>
  <si>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</si>
  <si>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</si>
  <si>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</si>
  <si>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</si>
  <si>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</si>
  <si>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</si>
  <si>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</si>
  <si>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</si>
  <si>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</si>
  <si>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</si>
  <si>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</si>
  <si>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</si>
  <si>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</si>
  <si>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</si>
  <si>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</si>
  <si>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</si>
  <si>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</si>
  <si>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</si>
  <si>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</si>
  <si>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</si>
  <si>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</si>
  <si>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</si>
  <si>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</si>
  <si>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</si>
  <si>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</si>
  <si>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</si>
  <si>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</si>
  <si>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</si>
  <si>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</si>
  <si>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</si>
  <si>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</si>
  <si>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</si>
  <si>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</si>
  <si>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</si>
  <si>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</si>
  <si>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</si>
  <si>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</si>
  <si>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</si>
  <si>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</si>
  <si>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</si>
  <si>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</si>
  <si>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</si>
  <si>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</si>
  <si>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</si>
  <si>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</si>
  <si>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</si>
  <si>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</si>
  <si>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</si>
  <si>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</si>
  <si>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</si>
  <si>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</si>
  <si>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</si>
  <si>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</si>
  <si>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</si>
  <si>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</si>
  <si>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</si>
  <si>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</si>
  <si>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</si>
  <si>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</si>
  <si>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</si>
  <si>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</si>
  <si>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</si>
  <si>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</si>
  <si>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</si>
  <si>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</si>
  <si>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</si>
  <si>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</si>
  <si>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</si>
  <si>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</si>
  <si>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</si>
  <si>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</si>
  <si>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</si>
  <si>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</si>
  <si>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</si>
  <si>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</si>
  <si>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</si>
  <si>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</si>
  <si>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</si>
  <si>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</si>
  <si>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</si>
  <si>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</si>
  <si>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</si>
  <si>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</si>
  <si>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</si>
  <si>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</si>
  <si>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</si>
  <si>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</si>
  <si>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</si>
  <si>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</si>
  <si>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</si>
  <si>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</si>
  <si>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</si>
  <si>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</si>
  <si>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</si>
  <si>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</si>
  <si>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</si>
  <si>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</si>
  <si>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</si>
  <si>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</si>
  <si>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</si>
  <si>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</si>
  <si>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</si>
  <si>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</si>
  <si>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</si>
  <si>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</si>
  <si>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</si>
  <si>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</si>
  <si>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</si>
  <si>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</si>
  <si>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</si>
  <si>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</si>
  <si>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</si>
  <si>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</si>
  <si>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</si>
  <si>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</si>
  <si>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</si>
  <si>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</si>
  <si>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</si>
  <si>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</si>
  <si>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</si>
  <si>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</si>
  <si>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</si>
  <si>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</si>
  <si>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</si>
  <si>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</si>
  <si>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</si>
  <si>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</si>
  <si>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</si>
  <si>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</si>
  <si>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</si>
  <si>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</si>
  <si>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</si>
  <si>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</si>
  <si>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</si>
  <si>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</si>
  <si>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</si>
  <si>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</si>
  <si>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</si>
  <si>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</si>
  <si>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</si>
  <si>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</si>
  <si>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</si>
  <si>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</si>
  <si>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</si>
  <si>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</si>
  <si>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</si>
  <si>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</si>
  <si>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</si>
  <si>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</si>
  <si>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</si>
  <si>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</si>
  <si>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</si>
  <si>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</si>
  <si>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</si>
  <si>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</si>
  <si>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</si>
  <si>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</si>
  <si>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</si>
  <si>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</si>
  <si>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</si>
  <si>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</si>
  <si>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</si>
  <si>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</si>
  <si>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</si>
  <si>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</si>
  <si>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</si>
  <si>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</si>
  <si>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</si>
  <si>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</si>
  <si>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</si>
  <si>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</si>
  <si>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</si>
  <si>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</si>
  <si>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</si>
  <si>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</si>
  <si>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</si>
  <si>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</si>
  <si>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</si>
  <si>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</si>
  <si>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</si>
  <si>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</si>
  <si>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</si>
  <si>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</si>
  <si>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</si>
  <si>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</si>
  <si>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</si>
  <si>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</si>
  <si>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</si>
  <si>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</si>
  <si>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</si>
  <si>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</si>
  <si>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</si>
  <si>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</si>
  <si>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</si>
  <si>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</si>
  <si>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</si>
  <si>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</si>
  <si>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</si>
  <si>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</si>
  <si>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</si>
  <si>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</si>
  <si>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</si>
  <si>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</si>
  <si>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</si>
  <si>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</si>
  <si>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</si>
  <si>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</si>
  <si>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</si>
  <si>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</si>
  <si>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</si>
  <si>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</si>
  <si>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</si>
  <si>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</si>
  <si>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</si>
  <si>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</si>
  <si>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</si>
  <si>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</si>
  <si>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</si>
  <si>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</si>
  <si>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</si>
  <si>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</si>
  <si>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</si>
  <si>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</si>
  <si>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</si>
  <si>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</si>
  <si>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</si>
  <si>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</si>
  <si>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</si>
  <si>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</si>
  <si>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</si>
  <si>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</si>
  <si>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</si>
  <si>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</si>
  <si>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</si>
  <si>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</si>
  <si>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</si>
  <si>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</si>
  <si>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</si>
  <si>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</si>
  <si>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</si>
  <si>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</si>
  <si>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</si>
  <si>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</si>
  <si>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</si>
  <si>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</si>
  <si>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</si>
  <si>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</si>
  <si>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</si>
  <si>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</si>
  <si>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</si>
  <si>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</si>
  <si>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</si>
  <si>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</si>
  <si>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</si>
  <si>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</si>
  <si>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</si>
  <si>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</si>
  <si>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</si>
  <si>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</si>
  <si>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</si>
  <si>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</si>
  <si>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</si>
  <si>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</si>
  <si>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</si>
  <si>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</si>
  <si>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</si>
  <si>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</si>
  <si>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</si>
  <si>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</si>
  <si>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</si>
  <si>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</si>
  <si>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</si>
  <si>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</si>
  <si>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</si>
  <si>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</si>
  <si>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</si>
  <si>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</si>
  <si>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</si>
  <si>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</si>
  <si>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</si>
  <si>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</si>
  <si>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</si>
  <si>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</si>
  <si>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</si>
  <si>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</si>
  <si>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</si>
  <si>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</si>
  <si>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</si>
  <si>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</si>
  <si>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</si>
  <si>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</si>
  <si>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</si>
  <si>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</si>
  <si>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</si>
  <si>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</si>
  <si>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</si>
  <si>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</si>
  <si>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</si>
  <si>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</si>
  <si>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</si>
  <si>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</si>
  <si>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</si>
  <si>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</si>
  <si>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</si>
  <si>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</si>
  <si>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</si>
  <si>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</si>
  <si>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</si>
  <si>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</si>
  <si>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</si>
  <si>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</si>
  <si>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</si>
  <si>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</si>
  <si>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</si>
  <si>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</si>
  <si>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</si>
  <si>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</si>
  <si>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</si>
  <si>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</si>
  <si>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</si>
  <si>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</si>
  <si>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</si>
  <si>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</si>
  <si>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</si>
  <si>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</si>
  <si>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</si>
  <si>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</si>
  <si>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</si>
  <si>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</si>
  <si>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</si>
  <si>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</si>
  <si>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</si>
  <si>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</si>
  <si>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</si>
  <si>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</si>
  <si>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</si>
  <si>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</si>
  <si>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</si>
  <si>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</si>
  <si>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</si>
  <si>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</si>
  <si>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</si>
  <si>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</si>
  <si>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</si>
  <si>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</si>
  <si>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</si>
  <si>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</si>
  <si>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</si>
  <si>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</si>
  <si>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</si>
  <si>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</si>
  <si>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</si>
  <si>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</si>
  <si>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</si>
  <si>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</si>
  <si>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</si>
  <si>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</si>
  <si>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</si>
  <si>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</si>
  <si>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</si>
  <si>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</si>
  <si>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</si>
  <si>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</si>
  <si>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</si>
  <si>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</si>
  <si>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</si>
  <si>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</si>
  <si>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</si>
  <si>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</si>
  <si>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</si>
  <si>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</si>
  <si>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</si>
  <si>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</si>
  <si>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</si>
  <si>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</si>
  <si>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</si>
  <si>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</si>
  <si>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</si>
  <si>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</si>
  <si>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</si>
  <si>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</si>
  <si>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</si>
  <si>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</si>
  <si>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</si>
  <si>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</si>
  <si>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</si>
  <si>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</si>
  <si>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</si>
  <si>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</si>
  <si>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</si>
  <si>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</si>
  <si>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</si>
  <si>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</si>
  <si>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</si>
  <si>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</si>
  <si>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</si>
  <si>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</si>
  <si>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</si>
  <si>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</si>
  <si>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</si>
  <si>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</si>
  <si>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</si>
  <si>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</si>
  <si>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</si>
  <si>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</si>
  <si>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</si>
  <si>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</si>
  <si>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</si>
  <si>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</si>
  <si>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</si>
  <si>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</si>
  <si>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</si>
  <si>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</si>
  <si>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</si>
  <si>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</si>
  <si>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</si>
  <si>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</si>
  <si>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</si>
  <si>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</si>
  <si>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</si>
  <si>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</si>
  <si>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</si>
  <si>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</si>
  <si>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</si>
  <si>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</si>
  <si>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</si>
  <si>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</si>
  <si>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</si>
  <si>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</si>
  <si>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</si>
  <si>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</si>
  <si>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</si>
  <si>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</si>
  <si>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</si>
  <si>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</si>
  <si>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</si>
  <si>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</si>
  <si>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</si>
  <si>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</si>
  <si>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</si>
  <si>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</si>
  <si>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</si>
  <si>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</si>
  <si>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</si>
  <si>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</si>
  <si>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</si>
  <si>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</si>
  <si>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</si>
  <si>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</si>
  <si>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</si>
  <si>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</si>
  <si>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</si>
  <si>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</si>
  <si>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</si>
  <si>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</si>
  <si>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</si>
  <si>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</si>
  <si>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</si>
  <si>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</si>
  <si>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</si>
  <si>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</si>
  <si>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</si>
  <si>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</si>
  <si>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</si>
  <si>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</si>
  <si>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</si>
  <si>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</si>
  <si>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</si>
  <si>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</si>
  <si>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</si>
  <si>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</si>
  <si>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</si>
  <si>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</si>
  <si>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</si>
  <si>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</si>
  <si>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</si>
  <si>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</si>
  <si>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</si>
  <si>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</si>
  <si>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</si>
  <si>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</si>
  <si>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</si>
  <si>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</si>
  <si>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</si>
  <si>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</si>
  <si>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</si>
  <si>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</si>
  <si>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</si>
  <si>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</si>
  <si>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</si>
  <si>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</si>
  <si>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</si>
  <si>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</si>
  <si>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</si>
  <si>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</si>
  <si>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</si>
  <si>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</si>
  <si>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</si>
  <si>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</si>
  <si>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</si>
  <si>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</si>
  <si>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</si>
  <si>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</si>
  <si>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</si>
  <si>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</si>
  <si>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</si>
  <si>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</si>
  <si>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</si>
  <si>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</si>
  <si>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</si>
  <si>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</si>
  <si>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</si>
  <si>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</si>
  <si>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</si>
  <si>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</si>
  <si>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</si>
  <si>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</si>
  <si>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</si>
  <si>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</si>
  <si>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</si>
  <si>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</si>
  <si>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</si>
  <si>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</si>
  <si>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</si>
  <si>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</si>
  <si>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</si>
  <si>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</si>
  <si>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</si>
  <si>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</si>
  <si>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</si>
  <si>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</si>
  <si>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</si>
  <si>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</si>
  <si>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</si>
  <si>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</si>
  <si>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</si>
  <si>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</si>
  <si>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</si>
  <si>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</si>
  <si>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</si>
  <si>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</si>
  <si>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</si>
  <si>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</si>
  <si>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</si>
  <si>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</si>
  <si>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</si>
  <si>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</si>
  <si>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</si>
  <si>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</si>
  <si>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</si>
  <si>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</si>
  <si>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</si>
  <si>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</si>
  <si>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</si>
  <si>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</si>
  <si>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</si>
  <si>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</si>
  <si>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</si>
  <si>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</si>
  <si>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</si>
  <si>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</si>
  <si>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</si>
  <si>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</si>
  <si>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</si>
  <si>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</si>
  <si>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</si>
  <si>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</si>
  <si>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</si>
  <si>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</si>
  <si>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</si>
  <si>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</si>
  <si>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</si>
  <si>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</si>
  <si>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</si>
  <si>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</si>
  <si>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</si>
  <si>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</si>
  <si>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</si>
  <si>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</si>
  <si>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</si>
  <si>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</si>
  <si>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</si>
  <si>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</si>
  <si>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</si>
  <si>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</si>
  <si>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</si>
  <si>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</si>
  <si>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</si>
  <si>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</si>
  <si>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</si>
  <si>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</si>
  <si>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</si>
  <si>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</si>
  <si>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</si>
  <si>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</si>
  <si>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</si>
  <si>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</si>
  <si>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</si>
  <si>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</si>
  <si>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</si>
  <si>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</si>
  <si>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</si>
  <si>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</si>
  <si>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</si>
  <si>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</si>
  <si>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</si>
  <si>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</si>
  <si>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</si>
  <si>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</si>
  <si>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</si>
  <si>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</si>
  <si>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</si>
  <si>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</si>
  <si>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</si>
  <si>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</si>
  <si>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</si>
  <si>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</si>
  <si>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</si>
  <si>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</si>
  <si>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</si>
  <si>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</si>
  <si>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</si>
  <si>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</si>
  <si>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</si>
  <si>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</si>
  <si>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</si>
  <si>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</si>
  <si>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</si>
  <si>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</si>
  <si>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</si>
  <si>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</si>
  <si>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</si>
  <si>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</si>
  <si>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</si>
  <si>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</si>
  <si>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</si>
  <si>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</si>
  <si>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</si>
  <si>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</si>
  <si>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</si>
  <si>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</si>
  <si>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</si>
  <si>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</si>
  <si>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</si>
  <si>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</si>
  <si>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</si>
  <si>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</si>
  <si>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</si>
  <si>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</si>
  <si>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</si>
  <si>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</si>
  <si>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</si>
  <si>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</si>
  <si>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</si>
  <si>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</si>
  <si>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</si>
  <si>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</si>
  <si>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</si>
  <si>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</si>
  <si>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</si>
  <si>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</si>
  <si>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</si>
  <si>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</si>
  <si>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</si>
  <si>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</si>
  <si>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</si>
  <si>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</si>
  <si>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</si>
  <si>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</si>
  <si>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</si>
  <si>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</si>
  <si>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</si>
  <si>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</si>
  <si>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</si>
  <si>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</si>
  <si>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</si>
  <si>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</si>
  <si>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</si>
  <si>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</si>
  <si>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</si>
  <si>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</si>
  <si>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</si>
  <si>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</si>
  <si>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</si>
  <si>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</si>
  <si>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</si>
  <si>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</si>
  <si>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</si>
  <si>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</si>
  <si>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</si>
  <si>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</si>
  <si>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</si>
  <si>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</si>
  <si>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</si>
  <si>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</si>
  <si>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</si>
  <si>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</si>
  <si>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</si>
  <si>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</si>
  <si>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</si>
  <si>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</si>
  <si>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</si>
  <si>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</si>
  <si>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</si>
  <si>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</si>
  <si>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</si>
  <si>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</si>
  <si>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</si>
  <si>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</si>
  <si>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</si>
  <si>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</si>
  <si>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</si>
  <si>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</si>
  <si>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</si>
  <si>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</si>
  <si>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</si>
  <si>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</si>
  <si>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</si>
  <si>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</si>
  <si>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</si>
  <si>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</si>
  <si>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</si>
  <si>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</si>
  <si>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</si>
  <si>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</si>
  <si>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</si>
  <si>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</si>
  <si>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</si>
  <si>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</si>
  <si>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</si>
  <si>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</si>
  <si>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</si>
  <si>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</si>
  <si>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</si>
  <si>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</si>
  <si>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</si>
  <si>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</si>
  <si>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</si>
  <si>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</si>
  <si>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</si>
  <si>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</si>
  <si>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</si>
  <si>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</si>
  <si>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</si>
  <si>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</si>
  <si>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</si>
  <si>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</si>
  <si>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</si>
  <si>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</si>
  <si>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</si>
  <si>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</si>
  <si>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</si>
  <si>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</si>
  <si>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</si>
  <si>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</si>
  <si>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</si>
  <si>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</si>
  <si>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</si>
  <si>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</si>
  <si>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</si>
  <si>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</si>
  <si>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</si>
  <si>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</si>
  <si>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</si>
  <si>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</si>
  <si>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</si>
  <si>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</si>
  <si>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</si>
  <si>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</si>
  <si>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</si>
  <si>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</si>
  <si>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</si>
  <si>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</si>
  <si>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</si>
  <si>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</si>
  <si>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</si>
  <si>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</si>
  <si>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</si>
  <si>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</si>
  <si>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</si>
  <si>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</si>
  <si>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</si>
  <si>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</si>
  <si>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</si>
  <si>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</si>
  <si>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</si>
  <si>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</si>
  <si>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</si>
  <si>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</si>
  <si>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</si>
  <si>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</si>
  <si>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</si>
  <si>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</si>
  <si>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</si>
  <si>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</si>
  <si>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</si>
  <si>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</si>
  <si>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</si>
  <si>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</si>
  <si>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</si>
  <si>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</si>
  <si>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</si>
  <si>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</si>
  <si>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</si>
  <si>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</si>
  <si>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</si>
  <si>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</si>
  <si>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</si>
  <si>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</si>
  <si>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</si>
  <si>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</si>
  <si>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</si>
  <si>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</si>
  <si>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</si>
  <si>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</si>
  <si>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</si>
  <si>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</si>
  <si>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</si>
  <si>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</si>
  <si>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</si>
  <si>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</si>
  <si>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</si>
  <si>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</si>
  <si>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</si>
  <si>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</si>
  <si>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</si>
  <si>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</si>
  <si>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</si>
  <si>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</si>
  <si>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</si>
  <si>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</si>
  <si>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</si>
  <si>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</si>
  <si>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</si>
  <si>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</si>
  <si>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</si>
  <si>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</si>
  <si>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</si>
  <si>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</si>
  <si>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</si>
  <si>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</si>
  <si>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</si>
  <si>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</si>
  <si>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</si>
  <si>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</si>
  <si>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</si>
  <si>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</si>
  <si>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</si>
  <si>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</si>
  <si>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</si>
  <si>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</si>
  <si>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</si>
  <si>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</si>
  <si>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</si>
  <si>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</si>
  <si>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</si>
  <si>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</si>
  <si>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</si>
  <si>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</si>
  <si>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</si>
  <si>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</si>
  <si>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</si>
  <si>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</si>
  <si>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</si>
  <si>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</si>
  <si>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</si>
  <si>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</si>
  <si>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</si>
  <si>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</si>
  <si>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</si>
  <si>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</si>
  <si>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</si>
  <si>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</si>
  <si>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</si>
  <si>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</si>
  <si>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</si>
  <si>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</si>
  <si>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</si>
  <si>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</si>
  <si>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</si>
  <si>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</si>
  <si>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</si>
  <si>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</si>
  <si>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</si>
  <si>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</si>
  <si>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</si>
  <si>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</si>
  <si>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</si>
  <si>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</si>
  <si>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</si>
  <si>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</si>
  <si>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</si>
  <si>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</si>
  <si>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</si>
  <si>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</si>
  <si>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</si>
  <si>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</si>
  <si>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</si>
  <si>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</si>
  <si>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</si>
  <si>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</si>
  <si>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</si>
  <si>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</si>
  <si>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</si>
  <si>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</si>
  <si>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</si>
  <si>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</si>
  <si>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</si>
  <si>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</si>
  <si>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</si>
  <si>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</si>
  <si>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</si>
  <si>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</si>
  <si>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</si>
  <si>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</si>
  <si>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</si>
  <si>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</si>
  <si>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</si>
  <si>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</si>
  <si>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</si>
  <si>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</si>
  <si>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</si>
  <si>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</si>
  <si>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</si>
  <si>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</si>
  <si>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</si>
  <si>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</si>
  <si>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</si>
  <si>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</si>
  <si>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</si>
  <si>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</si>
  <si>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</si>
  <si>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</si>
  <si>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</si>
  <si>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</si>
  <si>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</si>
  <si>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</si>
  <si>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</si>
  <si>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</si>
  <si>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</si>
  <si>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</si>
  <si>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</si>
  <si>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</si>
  <si>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</si>
  <si>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</si>
  <si>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</si>
  <si>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</si>
  <si>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</si>
  <si>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</si>
  <si>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</si>
  <si>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</si>
  <si>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</si>
  <si>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</si>
  <si>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</si>
  <si>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</si>
  <si>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</si>
  <si>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</si>
  <si>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</si>
  <si>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</si>
  <si>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</si>
  <si>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</si>
  <si>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</si>
  <si>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</si>
  <si>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</si>
  <si>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</si>
  <si>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</si>
  <si>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</si>
  <si>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</si>
  <si>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</si>
  <si>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</si>
  <si>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</si>
  <si>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</si>
  <si>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</si>
  <si>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</si>
  <si>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</si>
  <si>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</si>
  <si>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</si>
  <si>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</si>
  <si>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</si>
  <si>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</si>
  <si>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</si>
  <si>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</si>
  <si>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</si>
  <si>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</si>
  <si>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</si>
  <si>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</si>
  <si>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</si>
  <si>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</si>
  <si>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</si>
  <si>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</si>
  <si>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</si>
  <si>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</si>
  <si>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</si>
  <si>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</si>
  <si>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</si>
  <si>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</si>
  <si>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</si>
  <si>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</si>
  <si>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</si>
  <si>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</si>
  <si>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</si>
  <si>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</si>
  <si>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</si>
  <si>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</si>
  <si>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</si>
  <si>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</si>
  <si>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</si>
  <si>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</si>
  <si>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</si>
  <si>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</si>
  <si>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</si>
  <si>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</si>
  <si>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</si>
  <si>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</si>
  <si>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</si>
  <si>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</si>
  <si>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</si>
  <si>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</si>
  <si>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</si>
  <si>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</si>
  <si>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</si>
  <si>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</si>
  <si>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</si>
  <si>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</si>
  <si>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</si>
  <si>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</si>
  <si>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</si>
  <si>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</si>
  <si>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</si>
  <si>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</si>
  <si>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</si>
  <si>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</si>
  <si>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</si>
  <si>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</si>
  <si>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</si>
  <si>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</si>
  <si>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</si>
  <si>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</si>
  <si>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</si>
  <si>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</si>
  <si>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</si>
  <si>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</si>
  <si>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</si>
  <si>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</si>
  <si>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</si>
  <si>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</si>
  <si>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</si>
  <si>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</si>
  <si>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</si>
  <si>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</si>
  <si>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</si>
  <si>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</si>
  <si>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</si>
  <si>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</si>
  <si>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</si>
  <si>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</si>
  <si>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</si>
  <si>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</si>
  <si>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</si>
  <si>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</si>
  <si>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</si>
  <si>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</si>
  <si>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</si>
  <si>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</si>
  <si>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</si>
  <si>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</si>
  <si>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</si>
  <si>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</si>
  <si>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</si>
  <si>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</si>
  <si>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</si>
  <si>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</si>
  <si>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</si>
  <si>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</si>
  <si>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</si>
  <si>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</si>
  <si>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</si>
  <si>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</si>
  <si>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</si>
  <si>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</si>
  <si>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</si>
  <si>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</si>
  <si>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</si>
  <si>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</si>
  <si>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</si>
  <si>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</si>
  <si>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</si>
  <si>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</si>
  <si>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</si>
  <si>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</si>
  <si>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</si>
  <si>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</si>
  <si>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</si>
  <si>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</si>
  <si>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</si>
  <si>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</si>
  <si>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</si>
  <si>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</si>
  <si>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</si>
  <si>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</si>
  <si>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</si>
  <si>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</si>
  <si>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</si>
  <si>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</si>
  <si>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</si>
  <si>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</si>
  <si>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</si>
  <si>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</si>
  <si>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</si>
  <si>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</si>
  <si>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</si>
  <si>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</si>
  <si>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</si>
  <si>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</si>
  <si>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</si>
  <si>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</si>
  <si>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</si>
  <si>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</si>
  <si>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</si>
  <si>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</si>
  <si>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</si>
  <si>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</si>
  <si>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</si>
  <si>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</si>
  <si>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</si>
  <si>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</si>
  <si>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</si>
  <si>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</si>
  <si>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</si>
  <si>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</si>
  <si>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</si>
  <si>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</si>
  <si>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</si>
  <si>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</si>
  <si>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</si>
  <si>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</si>
  <si>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</si>
  <si>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</si>
  <si>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</si>
  <si>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</si>
  <si>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</si>
  <si>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</si>
  <si>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</si>
  <si>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</si>
  <si>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</si>
  <si>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</si>
  <si>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</si>
  <si>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</si>
  <si>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</si>
  <si>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</si>
  <si>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</si>
  <si>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</si>
  <si>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</si>
  <si>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</si>
  <si>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</si>
  <si>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</si>
  <si>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</si>
  <si>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</si>
  <si>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</si>
  <si>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</si>
  <si>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</si>
  <si>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</si>
  <si>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</si>
  <si>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</si>
  <si>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</si>
  <si>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</si>
  <si>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</si>
  <si>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</si>
  <si>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</si>
  <si>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</si>
  <si>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</si>
  <si>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</si>
  <si>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</si>
  <si>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</si>
  <si>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</si>
  <si>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</si>
  <si>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</si>
  <si>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</si>
  <si>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</si>
  <si>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</si>
  <si>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</si>
  <si>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</si>
  <si>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</si>
  <si>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</si>
  <si>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</si>
  <si>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</si>
  <si>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</si>
  <si>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</si>
  <si>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</si>
  <si>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</si>
  <si>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</si>
  <si>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</si>
  <si>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</si>
  <si>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</si>
  <si>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</si>
  <si>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</si>
  <si>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</si>
  <si>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</si>
  <si>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</si>
  <si>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</si>
  <si>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</si>
  <si>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</si>
  <si>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</si>
  <si>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</si>
  <si>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</si>
  <si>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</si>
  <si>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</si>
  <si>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</si>
  <si>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</si>
  <si>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</si>
  <si>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</si>
  <si>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</si>
  <si>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</si>
  <si>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</si>
  <si>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</si>
  <si>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</si>
  <si>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</si>
  <si>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</si>
  <si>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</si>
  <si>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</si>
  <si>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</si>
  <si>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</si>
  <si>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</si>
  <si>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</si>
  <si>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</si>
  <si>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</si>
  <si>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</si>
  <si>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</si>
  <si>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</si>
  <si>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</si>
  <si>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</si>
  <si>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</si>
  <si>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</si>
  <si>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</si>
  <si>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</si>
  <si>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</si>
  <si>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</si>
  <si>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</si>
  <si>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</si>
  <si>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</si>
  <si>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</si>
  <si>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</si>
  <si>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</si>
  <si>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</si>
  <si>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</si>
  <si>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</si>
  <si>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</si>
  <si>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</si>
  <si>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</si>
  <si>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</si>
  <si>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</si>
  <si>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</si>
  <si>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</si>
  <si>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</si>
  <si>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</si>
  <si>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</si>
  <si>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</si>
  <si>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</si>
  <si>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</si>
  <si>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</si>
  <si>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</si>
  <si>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</si>
  <si>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</si>
  <si>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</si>
  <si>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</si>
  <si>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</si>
  <si>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</si>
  <si>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</si>
  <si>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</si>
  <si>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</si>
  <si>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</si>
  <si>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</si>
  <si>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</si>
  <si>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</si>
  <si>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</si>
  <si>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</si>
  <si>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</si>
  <si>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</si>
  <si>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</si>
  <si>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</si>
  <si>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</si>
  <si>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</si>
  <si>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</si>
  <si>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</si>
  <si>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</si>
  <si>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</si>
  <si>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</si>
  <si>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</si>
  <si>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</si>
  <si>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</si>
  <si>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</si>
  <si>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</si>
  <si>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</si>
  <si>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</si>
  <si>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</si>
  <si>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</si>
  <si>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</si>
  <si>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</si>
  <si>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</si>
  <si>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</si>
  <si>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</si>
  <si>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</si>
  <si>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</si>
  <si>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</si>
  <si>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</si>
  <si>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</si>
  <si>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</si>
  <si>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</si>
  <si>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</si>
  <si>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</si>
  <si>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</si>
  <si>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</si>
  <si>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</si>
  <si>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</si>
  <si>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</si>
  <si>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</si>
  <si>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</si>
  <si>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</si>
  <si>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</si>
  <si>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</si>
  <si>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</si>
  <si>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</si>
  <si>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</si>
  <si>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</si>
  <si>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</si>
  <si>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</si>
  <si>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</si>
  <si>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</si>
  <si>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</si>
  <si>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</si>
  <si>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</si>
  <si>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</si>
  <si>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</si>
  <si>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</si>
  <si>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</si>
  <si>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</si>
  <si>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</si>
  <si>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</si>
  <si>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</si>
  <si>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</si>
  <si>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</si>
  <si>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</si>
  <si>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</si>
  <si>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</si>
  <si>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</si>
  <si>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</si>
  <si>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</si>
  <si>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</si>
  <si>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</si>
  <si>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</si>
  <si>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</si>
  <si>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</si>
  <si>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</si>
  <si>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</si>
  <si>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</si>
  <si>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</si>
  <si>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</si>
  <si>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</si>
  <si>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</si>
  <si>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</si>
  <si>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</si>
  <si>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</si>
  <si>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</si>
  <si>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</si>
  <si>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</si>
  <si>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</si>
  <si>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</si>
  <si>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</si>
  <si>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</si>
  <si>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</si>
  <si>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</si>
  <si>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</si>
  <si>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</si>
  <si>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</si>
  <si>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</si>
  <si>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</si>
  <si>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</si>
  <si>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</si>
  <si>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</si>
  <si>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</si>
  <si>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</si>
  <si>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</si>
  <si>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</si>
  <si>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</si>
  <si>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</si>
  <si>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</si>
  <si>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</si>
  <si>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</si>
  <si>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</si>
  <si>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</si>
  <si>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</si>
  <si>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</si>
  <si>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</si>
  <si>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</si>
  <si>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</si>
  <si>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</si>
  <si>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</si>
  <si>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</si>
  <si>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</si>
  <si>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</si>
  <si>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</si>
  <si>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</si>
  <si>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</si>
  <si>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</si>
  <si>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</si>
  <si>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</si>
  <si>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</si>
  <si>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</si>
  <si>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</si>
  <si>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</si>
  <si>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</si>
  <si>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</si>
  <si>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</si>
  <si>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</si>
  <si>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</si>
  <si>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</si>
  <si>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</si>
  <si>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</si>
  <si>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</si>
  <si>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</si>
  <si>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</si>
  <si>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</si>
  <si>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</si>
  <si>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</si>
  <si>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</si>
  <si>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</si>
  <si>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</si>
  <si>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</si>
  <si>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</si>
  <si>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</si>
  <si>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</si>
  <si>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</si>
  <si>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</si>
  <si>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</si>
  <si>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</si>
  <si>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</si>
  <si>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</si>
  <si>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</si>
  <si>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</si>
  <si>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</si>
  <si>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</si>
  <si>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</si>
  <si>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</si>
  <si>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</si>
  <si>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</si>
  <si>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</si>
  <si>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</si>
  <si>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</si>
  <si>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</si>
  <si>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</si>
  <si>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</si>
  <si>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</si>
  <si>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</si>
  <si>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</si>
  <si>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</si>
  <si>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</si>
  <si>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</si>
  <si>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</si>
  <si>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</si>
  <si>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</si>
  <si>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</si>
  <si>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</si>
  <si>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</si>
  <si>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</si>
  <si>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</si>
  <si>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</si>
  <si>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</si>
  <si>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</si>
  <si>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</si>
  <si>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</si>
  <si>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</si>
  <si>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</si>
  <si>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</si>
  <si>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</si>
  <si>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</si>
  <si>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</si>
  <si>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</si>
  <si>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</si>
  <si>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</si>
  <si>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</si>
  <si>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</si>
  <si>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</si>
  <si>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</si>
  <si>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</si>
  <si>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</si>
  <si>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</si>
  <si>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</si>
  <si>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</si>
  <si>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</si>
  <si>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</si>
  <si>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</si>
  <si>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</si>
  <si>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</si>
  <si>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</si>
  <si>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</si>
  <si>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</si>
  <si>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</si>
  <si>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</si>
  <si>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</si>
  <si>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</si>
  <si>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</si>
  <si>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</si>
  <si>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</si>
  <si>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</si>
  <si>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</si>
  <si>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</si>
  <si>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</si>
  <si>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</si>
  <si>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</si>
  <si>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</si>
  <si>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</si>
  <si>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</si>
  <si>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</si>
  <si>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</si>
  <si>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</si>
  <si>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</si>
  <si>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</si>
  <si>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</si>
  <si>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</si>
  <si>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</si>
  <si>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</si>
  <si>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</si>
  <si>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</si>
  <si>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</si>
  <si>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</si>
  <si>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</si>
  <si>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</si>
  <si>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</si>
  <si>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</si>
  <si>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</si>
  <si>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</si>
  <si>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</si>
  <si>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</si>
  <si>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</si>
  <si>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</si>
  <si>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</si>
  <si>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</si>
  <si>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</si>
  <si>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</si>
  <si>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</si>
  <si>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</si>
  <si>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</si>
  <si>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</si>
  <si>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</si>
  <si>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</si>
  <si>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</si>
  <si>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</si>
  <si>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</si>
  <si>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</si>
  <si>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</si>
  <si>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</si>
  <si>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</si>
  <si>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</si>
  <si>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</si>
  <si>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</si>
  <si>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</si>
  <si>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</si>
  <si>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</si>
  <si>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</si>
  <si>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</si>
  <si>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</si>
  <si>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</si>
  <si>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</si>
  <si>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</si>
  <si>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</si>
  <si>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</si>
  <si>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</si>
  <si>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</si>
  <si>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</si>
  <si>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</si>
  <si>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</si>
  <si>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</si>
  <si>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</si>
  <si>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</si>
  <si>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</si>
  <si>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</si>
  <si>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</si>
  <si>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</si>
  <si>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</si>
  <si>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</si>
  <si>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</si>
  <si>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</si>
  <si>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</si>
  <si>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</si>
  <si>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</si>
  <si>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</si>
  <si>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</si>
  <si>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</si>
  <si>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</si>
  <si>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</si>
  <si>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</si>
  <si>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</si>
  <si>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</si>
  <si>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</si>
  <si>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</si>
  <si>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</si>
  <si>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</si>
  <si>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</si>
  <si>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</si>
  <si>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</si>
  <si>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</si>
  <si>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</si>
  <si>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</si>
  <si>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</si>
  <si>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</si>
  <si>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</si>
  <si>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</si>
  <si>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</si>
  <si>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</si>
  <si>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</si>
  <si>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</si>
  <si>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</si>
  <si>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</si>
  <si>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</si>
  <si>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</si>
  <si>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</si>
  <si>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</si>
  <si>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</si>
  <si>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</si>
  <si>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</si>
  <si>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</si>
  <si>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</si>
  <si>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</si>
  <si>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</si>
  <si>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</si>
  <si>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</si>
  <si>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</si>
  <si>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</si>
  <si>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</si>
  <si>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</si>
  <si>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</si>
  <si>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</si>
  <si>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</si>
  <si>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</si>
  <si>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</si>
  <si>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</si>
  <si>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</si>
  <si>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</si>
  <si>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</si>
  <si>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</si>
  <si>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</si>
  <si>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</si>
  <si>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</si>
  <si>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</si>
  <si>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</si>
  <si>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</si>
  <si>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</si>
  <si>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</si>
  <si>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</si>
  <si>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</si>
  <si>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</si>
  <si>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</si>
  <si>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</si>
  <si>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</si>
  <si>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</si>
  <si>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</si>
  <si>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</si>
  <si>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</si>
  <si>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</si>
  <si>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</si>
  <si>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</si>
  <si>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</si>
  <si>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</si>
  <si>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</si>
  <si>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</si>
  <si>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</si>
  <si>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</si>
  <si>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</si>
  <si>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</si>
  <si>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</si>
  <si>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</si>
  <si>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</si>
  <si>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</si>
  <si>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</si>
  <si>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</si>
  <si>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</si>
  <si>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</si>
  <si>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</si>
  <si>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</si>
  <si>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</si>
  <si>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</si>
  <si>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</si>
  <si>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</si>
  <si>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</si>
  <si>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</si>
  <si>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</si>
  <si>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</si>
  <si>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</si>
  <si>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</si>
  <si>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</si>
  <si>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</si>
  <si>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</si>
  <si>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</si>
  <si>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</si>
  <si>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</si>
  <si>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</si>
  <si>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</si>
  <si>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</si>
  <si>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</si>
  <si>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</si>
  <si>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</si>
  <si>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</si>
  <si>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</si>
  <si>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</si>
  <si>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</si>
  <si>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</si>
  <si>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</si>
  <si>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</si>
  <si>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</si>
  <si>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</si>
  <si>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</si>
  <si>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</si>
  <si>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</si>
  <si>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</si>
  <si>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</si>
  <si>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</si>
  <si>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</si>
  <si>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</si>
  <si>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</si>
  <si>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</si>
  <si>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</si>
  <si>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</si>
  <si>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</si>
  <si>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</si>
  <si>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</si>
  <si>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</si>
  <si>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</si>
  <si>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</si>
  <si>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</si>
  <si>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</si>
  <si>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</si>
  <si>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</si>
  <si>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</si>
  <si>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</si>
  <si>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</si>
  <si>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</si>
  <si>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</si>
  <si>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</si>
  <si>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</si>
  <si>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</si>
  <si>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</si>
  <si>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</si>
  <si>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</si>
  <si>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</si>
  <si>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</si>
  <si>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</si>
  <si>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</si>
  <si>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</si>
  <si>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</si>
  <si>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</si>
  <si>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</si>
  <si>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</si>
  <si>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</si>
  <si>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</si>
  <si>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</si>
  <si>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</si>
  <si>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</si>
  <si>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</si>
  <si>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</si>
  <si>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</si>
  <si>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</si>
  <si>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</si>
  <si>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</si>
  <si>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</si>
  <si>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</si>
  <si>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</si>
  <si>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</si>
  <si>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</si>
  <si>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</si>
  <si>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</si>
  <si>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</si>
  <si>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</si>
  <si>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</si>
  <si>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</si>
  <si>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</si>
  <si>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</si>
  <si>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</si>
  <si>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</si>
  <si>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</si>
  <si>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</si>
  <si>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</si>
  <si>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</si>
  <si>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</si>
  <si>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</si>
  <si>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</si>
  <si>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</si>
  <si>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</si>
  <si>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</si>
  <si>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</si>
  <si>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</si>
  <si>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</si>
  <si>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</si>
  <si>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</si>
  <si>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</si>
  <si>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</si>
  <si>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</si>
  <si>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</si>
  <si>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</si>
  <si>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</si>
  <si>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</si>
  <si>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</si>
  <si>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</si>
  <si>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</si>
  <si>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</si>
  <si>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</si>
  <si>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</si>
  <si>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</si>
  <si>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</si>
  <si>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</si>
  <si>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</si>
  <si>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</si>
  <si>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</si>
  <si>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</si>
  <si>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</si>
  <si>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</si>
  <si>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</si>
  <si>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</si>
  <si>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</si>
  <si>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</si>
  <si>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</si>
  <si>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</si>
  <si>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</si>
  <si>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</si>
  <si>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</si>
  <si>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</si>
  <si>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</si>
  <si>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</si>
  <si>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</si>
  <si>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</si>
  <si>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</si>
  <si>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</si>
  <si>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</si>
  <si>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</si>
  <si>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</si>
  <si>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</si>
  <si>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</si>
  <si>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</si>
  <si>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</si>
  <si>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</si>
  <si>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</si>
  <si>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</si>
  <si>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</si>
  <si>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</si>
  <si>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</si>
  <si>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</si>
  <si>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</si>
  <si>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</si>
  <si>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</si>
  <si>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</si>
  <si>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</si>
  <si>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</si>
  <si>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</si>
  <si>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</si>
  <si>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</si>
  <si>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</si>
  <si>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</si>
  <si>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</si>
  <si>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</si>
  <si>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</si>
  <si>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</si>
  <si>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</si>
  <si>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</si>
  <si>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</si>
  <si>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</si>
  <si>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</si>
  <si>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</si>
  <si>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</si>
  <si>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</si>
  <si>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</si>
  <si>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</si>
  <si>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</si>
  <si>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</si>
  <si>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</si>
  <si>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</si>
  <si>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</si>
  <si>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</si>
  <si>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</si>
  <si>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</si>
  <si>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</si>
  <si>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</si>
  <si>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</si>
  <si>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</si>
  <si>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</si>
  <si>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</si>
  <si>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</si>
  <si>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</si>
  <si>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</si>
  <si>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</si>
  <si>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</si>
  <si>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</si>
  <si>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</si>
  <si>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</si>
  <si>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</si>
  <si>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</si>
  <si>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</si>
  <si>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</si>
  <si>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</si>
  <si>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</si>
  <si>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</si>
  <si>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</si>
  <si>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</si>
  <si>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</si>
  <si>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</si>
  <si>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</si>
  <si>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</si>
  <si>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</si>
  <si>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</si>
  <si>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</si>
  <si>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</si>
  <si>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</si>
  <si>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</si>
  <si>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</si>
  <si>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</si>
  <si>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</si>
  <si>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</si>
  <si>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</si>
  <si>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</si>
  <si>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</si>
  <si>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</si>
  <si>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</si>
  <si>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</si>
  <si>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</si>
  <si>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</si>
  <si>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</si>
  <si>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</si>
  <si>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</si>
  <si>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</si>
  <si>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</si>
  <si>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</si>
  <si>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</si>
  <si>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</si>
  <si>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</si>
  <si>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</si>
  <si>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</si>
  <si>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</si>
  <si>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</si>
  <si>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</si>
  <si>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</si>
  <si>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</si>
  <si>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</si>
  <si>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</si>
  <si>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</si>
  <si>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</si>
  <si>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</si>
  <si>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</si>
  <si>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</si>
  <si>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</si>
  <si>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</si>
  <si>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</si>
  <si>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</si>
  <si>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</si>
  <si>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</si>
  <si>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</si>
  <si>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</si>
  <si>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</si>
  <si>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</si>
  <si>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</si>
  <si>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</si>
  <si>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</si>
  <si>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</si>
  <si>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</si>
  <si>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</si>
  <si>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</si>
  <si>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</si>
  <si>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</si>
  <si>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</si>
  <si>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</si>
  <si>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</si>
  <si>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</si>
  <si>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</si>
  <si>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</si>
  <si>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</si>
  <si>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</si>
  <si>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</si>
  <si>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</si>
  <si>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</si>
  <si>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</si>
  <si>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</si>
  <si>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</si>
  <si>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</si>
  <si>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</si>
  <si>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</si>
  <si>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</si>
  <si>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</si>
  <si>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</si>
  <si>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</si>
  <si>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</si>
  <si>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</si>
  <si>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</si>
  <si>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</si>
  <si>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</si>
  <si>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</si>
  <si>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</si>
  <si>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</si>
  <si>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</si>
  <si>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</si>
  <si>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</si>
  <si>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</si>
  <si>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</si>
  <si>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</si>
  <si>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</si>
  <si>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</si>
  <si>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</si>
  <si>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</si>
  <si>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</si>
  <si>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</si>
  <si>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</si>
  <si>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</si>
  <si>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</si>
  <si>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</si>
  <si>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</si>
  <si>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</si>
  <si>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</si>
  <si>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</si>
  <si>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</si>
  <si>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</si>
  <si>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</si>
  <si>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</si>
  <si>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</si>
  <si>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</si>
  <si>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</si>
  <si>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</si>
  <si>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</si>
  <si>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</si>
  <si>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</si>
  <si>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</si>
  <si>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</si>
  <si>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</si>
  <si>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</si>
  <si>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</si>
  <si>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</si>
  <si>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</si>
  <si>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</si>
  <si>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</si>
  <si>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</si>
  <si>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</si>
  <si>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</si>
  <si>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</si>
  <si>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</si>
  <si>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</si>
  <si>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</si>
  <si>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</si>
  <si>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</si>
  <si>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</si>
  <si>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</si>
  <si>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</si>
  <si>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</si>
  <si>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</si>
  <si>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</si>
  <si>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</si>
  <si>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</si>
  <si>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</si>
  <si>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</si>
  <si>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</si>
  <si>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</si>
  <si>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</si>
  <si>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</si>
  <si>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</si>
  <si>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</si>
  <si>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</si>
  <si>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</si>
  <si>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</si>
  <si>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</si>
  <si>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</si>
  <si>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</si>
  <si>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</si>
  <si>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</si>
  <si>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</si>
  <si>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</si>
  <si>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</si>
  <si>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</si>
  <si>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</si>
  <si>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</si>
  <si>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</si>
  <si>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</si>
  <si>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</si>
  <si>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</si>
  <si>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</si>
  <si>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</si>
  <si>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</si>
  <si>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</si>
  <si>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</si>
  <si>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</si>
  <si>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</si>
  <si>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</si>
  <si>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</si>
  <si>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</si>
  <si>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</si>
  <si>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</si>
  <si>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</si>
  <si>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</si>
  <si>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</si>
  <si>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</si>
  <si>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</si>
  <si>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</si>
  <si>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</si>
  <si>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</si>
  <si>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</si>
  <si>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</si>
  <si>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</si>
  <si>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</si>
  <si>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</si>
  <si>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</si>
  <si>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</si>
  <si>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</si>
  <si>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</si>
  <si>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</si>
  <si>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</si>
  <si>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</si>
  <si>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</si>
  <si>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</si>
  <si>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</si>
  <si>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</si>
  <si>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</si>
  <si>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</si>
  <si>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</si>
  <si>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</si>
  <si>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</si>
  <si>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</si>
  <si>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</si>
  <si>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</si>
  <si>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</si>
  <si>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</si>
  <si>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</si>
  <si>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</si>
  <si>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</si>
  <si>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</si>
  <si>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</si>
  <si>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</si>
  <si>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</si>
  <si>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</si>
  <si>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</si>
  <si>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</si>
  <si>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</si>
  <si>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</si>
  <si>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</si>
  <si>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</si>
  <si>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</si>
  <si>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</si>
  <si>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</si>
  <si>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</si>
  <si>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</si>
  <si>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</si>
  <si>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</si>
  <si>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</si>
  <si>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</si>
  <si>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</si>
  <si>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</si>
  <si>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</si>
  <si>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</si>
  <si>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</si>
  <si>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</si>
  <si>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</si>
  <si>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</si>
  <si>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</si>
  <si>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</si>
  <si>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</si>
  <si>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</si>
  <si>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</si>
  <si>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</si>
  <si>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</si>
  <si>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</si>
  <si>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</si>
  <si>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</si>
  <si>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</si>
  <si>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</si>
  <si>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</si>
  <si>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</si>
  <si>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</si>
  <si>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</si>
  <si>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</si>
  <si>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</si>
  <si>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</si>
  <si>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</si>
  <si>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</si>
  <si>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</si>
  <si>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</si>
  <si>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</si>
  <si>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</si>
  <si>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</si>
  <si>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</si>
  <si>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</si>
  <si>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</si>
  <si>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</si>
  <si>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</si>
  <si>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</si>
  <si>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</si>
  <si>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</si>
  <si>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</si>
  <si>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</si>
  <si>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</si>
  <si>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</si>
  <si>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</si>
  <si>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</si>
  <si>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</si>
  <si>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</si>
  <si>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</si>
  <si>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</si>
  <si>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</si>
  <si>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</si>
  <si>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</si>
  <si>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</si>
  <si>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</si>
  <si>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</si>
  <si>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</si>
  <si>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</si>
  <si>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</si>
  <si>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</si>
  <si>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</si>
  <si>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</si>
  <si>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</si>
  <si>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</si>
  <si>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</si>
  <si>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</si>
  <si>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</si>
  <si>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</si>
  <si>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</si>
  <si>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</si>
  <si>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</si>
  <si>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</si>
  <si>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</si>
  <si>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</si>
  <si>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</si>
  <si>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</si>
  <si>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</si>
  <si>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</si>
  <si>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</si>
  <si>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</si>
  <si>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</si>
  <si>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</si>
  <si>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</si>
  <si>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</si>
  <si>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</si>
  <si>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</si>
  <si>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</si>
  <si>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</si>
  <si>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</si>
  <si>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</si>
  <si>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</si>
  <si>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</si>
  <si>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</si>
  <si>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</si>
  <si>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</si>
  <si>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</si>
  <si>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</si>
  <si>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</si>
  <si>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</si>
  <si>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</si>
  <si>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</si>
  <si>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</si>
  <si>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</si>
  <si>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</si>
  <si>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</si>
  <si>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</si>
  <si>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</si>
  <si>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</si>
  <si>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</si>
  <si>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</si>
  <si>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</si>
  <si>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</si>
  <si>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</si>
  <si>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</si>
  <si>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</si>
  <si>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</si>
  <si>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</si>
  <si>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</si>
  <si>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</si>
  <si>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</si>
  <si>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</si>
  <si>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</si>
  <si>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</si>
  <si>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</si>
  <si>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</si>
  <si>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</si>
  <si>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</si>
  <si>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</si>
  <si>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</si>
  <si>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</si>
  <si>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</si>
  <si>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</si>
  <si>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</si>
  <si>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</si>
  <si>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</si>
  <si>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</si>
  <si>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</si>
  <si>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</si>
  <si>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</si>
  <si>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</si>
  <si>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</si>
  <si>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</si>
  <si>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</si>
  <si>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</si>
  <si>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</si>
  <si>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</si>
  <si>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</si>
  <si>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</si>
  <si>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</si>
  <si>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</si>
  <si>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</si>
  <si>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</si>
  <si>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</si>
  <si>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</si>
  <si>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</si>
  <si>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</si>
  <si>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</si>
  <si>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</si>
  <si>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</si>
  <si>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</si>
  <si>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</si>
  <si>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</si>
  <si>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</si>
  <si>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</si>
  <si>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</si>
  <si>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</si>
  <si>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</si>
  <si>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</si>
  <si>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</si>
  <si>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</si>
  <si>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</si>
  <si>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</si>
  <si>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</si>
  <si>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</si>
  <si>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</si>
  <si>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</si>
  <si>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</si>
  <si>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</si>
  <si>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</si>
  <si>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</si>
  <si>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</si>
  <si>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</si>
  <si>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</si>
  <si>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</si>
  <si>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</si>
  <si>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</si>
  <si>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</si>
  <si>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</si>
  <si>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</si>
  <si>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</si>
  <si>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</si>
  <si>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</si>
  <si>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</si>
  <si>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</si>
  <si>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</si>
  <si>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</si>
  <si>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</si>
  <si>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</si>
  <si>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</si>
  <si>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</si>
  <si>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</si>
  <si>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</si>
  <si>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</si>
  <si>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</si>
  <si>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</si>
  <si>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</si>
  <si>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</si>
  <si>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</si>
  <si>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</si>
  <si>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</si>
  <si>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</si>
  <si>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</si>
  <si>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</si>
  <si>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</si>
  <si>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</si>
  <si>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</si>
  <si>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</si>
  <si>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</si>
  <si>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</si>
  <si>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</si>
  <si>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</si>
  <si>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</si>
  <si>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</si>
  <si>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</si>
  <si>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</si>
  <si>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</si>
  <si>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</si>
  <si>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</si>
  <si>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</si>
  <si>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</si>
  <si>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</si>
  <si>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</si>
  <si>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</si>
  <si>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</si>
  <si>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</si>
  <si>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</si>
  <si>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</si>
  <si>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</si>
  <si>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</si>
  <si>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</si>
  <si>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</si>
  <si>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</si>
  <si>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</si>
  <si>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</si>
  <si>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</si>
  <si>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</si>
  <si>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</si>
  <si>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</si>
  <si>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</si>
  <si>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</si>
  <si>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</si>
  <si>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</si>
  <si>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</si>
  <si>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</si>
  <si>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</si>
  <si>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</si>
  <si>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</si>
  <si>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</si>
  <si>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</si>
  <si>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</si>
  <si>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</si>
  <si>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</si>
  <si>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</si>
  <si>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</si>
  <si>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</si>
  <si>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</si>
  <si>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</si>
  <si>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</si>
  <si>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</si>
  <si>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</si>
  <si>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</si>
  <si>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</si>
  <si>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</si>
  <si>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</si>
  <si>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</si>
  <si>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</si>
  <si>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</si>
  <si>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</si>
  <si>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</si>
  <si>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</si>
  <si>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</si>
  <si>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</si>
  <si>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</si>
  <si>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</si>
  <si>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</si>
  <si>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</si>
  <si>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</si>
  <si>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</si>
  <si>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</si>
  <si>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</si>
  <si>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</si>
  <si>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</si>
  <si>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</si>
  <si>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</si>
  <si>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</si>
  <si>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</si>
  <si>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</si>
  <si>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</si>
  <si>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</si>
  <si>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</si>
  <si>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</si>
  <si>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</si>
  <si>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</si>
  <si>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</si>
  <si>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</si>
  <si>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</si>
  <si>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</si>
  <si>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</si>
  <si>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</si>
  <si>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</si>
  <si>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</si>
  <si>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</si>
  <si>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</si>
  <si>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</si>
  <si>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</si>
  <si>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</si>
  <si>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</si>
  <si>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</si>
  <si>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</si>
  <si>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</si>
  <si>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</si>
  <si>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</si>
  <si>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</si>
  <si>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</si>
  <si>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</si>
  <si>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</si>
  <si>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</si>
  <si>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</si>
  <si>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</si>
  <si>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</si>
  <si>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</si>
  <si>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</si>
  <si>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</si>
  <si>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</si>
  <si>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</si>
  <si>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</si>
  <si>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</si>
  <si>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</si>
  <si>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</si>
  <si>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</si>
  <si>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</si>
  <si>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</si>
  <si>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</si>
  <si>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</si>
  <si>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</si>
  <si>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</si>
  <si>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</si>
  <si>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</si>
  <si>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</si>
  <si>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</si>
  <si>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</si>
  <si>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</si>
  <si>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</si>
  <si>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</si>
  <si>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</si>
  <si>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</si>
  <si>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</si>
  <si>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</si>
  <si>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</si>
  <si>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</si>
  <si>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</si>
  <si>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</si>
  <si>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</si>
  <si>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</si>
  <si>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</si>
  <si>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</si>
  <si>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</si>
  <si>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</si>
  <si>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</si>
  <si>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</si>
  <si>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</si>
  <si>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</si>
  <si>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</si>
  <si>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</si>
  <si>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</si>
  <si>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</si>
  <si>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</si>
  <si>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</si>
  <si>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</si>
  <si>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</si>
  <si>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</si>
  <si>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</si>
  <si>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</si>
  <si>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</si>
  <si>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</si>
  <si>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</si>
  <si>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</si>
  <si>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</si>
  <si>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</si>
  <si>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</si>
  <si>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</si>
  <si>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</si>
  <si>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</si>
  <si>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</si>
  <si>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</si>
  <si>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</si>
  <si>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</si>
  <si>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</si>
  <si>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</si>
  <si>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</si>
  <si>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</si>
  <si>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</si>
  <si>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</si>
  <si>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</si>
  <si>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</si>
  <si>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</si>
  <si>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</si>
  <si>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</si>
  <si>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</si>
  <si>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</si>
  <si>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</si>
  <si>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</si>
  <si>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</si>
  <si>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</si>
  <si>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</si>
  <si>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</si>
  <si>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</si>
  <si>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</si>
  <si>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</si>
  <si>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</si>
  <si>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</si>
  <si>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</si>
  <si>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</si>
  <si>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</si>
  <si>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</si>
  <si>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</si>
  <si>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</si>
  <si>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</si>
  <si>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</si>
  <si>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</si>
  <si>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</si>
  <si>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</si>
  <si>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</si>
  <si>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</si>
  <si>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</si>
  <si>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</si>
  <si>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</si>
  <si>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</si>
  <si>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</si>
  <si>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</si>
  <si>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</si>
  <si>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</si>
  <si>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</si>
  <si>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</si>
  <si>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</si>
  <si>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</si>
  <si>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</si>
  <si>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</si>
  <si>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</si>
  <si>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</si>
  <si>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</si>
  <si>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</si>
  <si>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</si>
  <si>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</si>
  <si>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</si>
  <si>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</si>
  <si>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</si>
  <si>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</si>
  <si>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</si>
  <si>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</si>
  <si>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</si>
  <si>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</si>
  <si>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</si>
  <si>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</si>
  <si>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</si>
  <si>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</si>
  <si>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</si>
  <si>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</si>
  <si>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</si>
  <si>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</si>
  <si>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</si>
  <si>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</si>
  <si>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</si>
  <si>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</si>
  <si>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</si>
  <si>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</si>
  <si>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</si>
  <si>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</si>
  <si>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</si>
  <si>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</si>
  <si>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</si>
  <si>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</si>
  <si>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</si>
  <si>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</si>
  <si>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</si>
  <si>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</si>
  <si>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</si>
  <si>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</si>
  <si>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</si>
  <si>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</si>
  <si>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</si>
  <si>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</si>
  <si>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</si>
  <si>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</si>
  <si>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</si>
  <si>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</si>
  <si>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</si>
  <si>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</si>
  <si>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</si>
  <si>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</si>
  <si>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</si>
  <si>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</si>
  <si>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</si>
  <si>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</si>
  <si>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</si>
  <si>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</si>
  <si>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</si>
  <si>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</si>
  <si>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</si>
  <si>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</si>
  <si>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</si>
  <si>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</si>
  <si>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</si>
  <si>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</si>
  <si>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</si>
  <si>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</si>
  <si>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</si>
  <si>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</si>
  <si>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</si>
  <si>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</si>
  <si>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</si>
  <si>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</si>
  <si>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</si>
  <si>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</si>
  <si>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</si>
  <si>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</si>
  <si>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</si>
  <si>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</si>
  <si>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</si>
  <si>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</si>
  <si>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</si>
  <si>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</si>
  <si>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</si>
  <si>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</si>
  <si>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</si>
  <si>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</si>
  <si>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</si>
  <si>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</si>
  <si>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</si>
  <si>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</si>
  <si>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</si>
  <si>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</si>
  <si>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</si>
  <si>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</si>
  <si>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</si>
  <si>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</si>
  <si>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</si>
  <si>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</si>
  <si>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</si>
  <si>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</si>
  <si>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</si>
  <si>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</si>
  <si>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</si>
  <si>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</si>
  <si>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</si>
  <si>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</si>
  <si>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</si>
  <si>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</si>
  <si>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</si>
  <si>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</si>
  <si>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</si>
  <si>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</si>
  <si>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</si>
  <si>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</si>
  <si>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</si>
  <si>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</si>
  <si>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</si>
  <si>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</si>
  <si>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</si>
  <si>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</si>
  <si>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</si>
  <si>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</si>
  <si>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</si>
  <si>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</si>
  <si>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</si>
  <si>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</si>
  <si>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</si>
  <si>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</si>
  <si>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</si>
  <si>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</si>
  <si>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</si>
  <si>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</si>
  <si>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</si>
  <si>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</si>
  <si>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</si>
  <si>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</si>
  <si>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</si>
  <si>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</si>
  <si>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</si>
  <si>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</si>
  <si>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</si>
  <si>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</si>
  <si>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</si>
  <si>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</si>
  <si>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</si>
  <si>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</si>
  <si>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</si>
  <si>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</si>
  <si>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</si>
  <si>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</si>
  <si>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</si>
  <si>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</si>
  <si>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</si>
  <si>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</si>
  <si>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</si>
  <si>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</si>
  <si>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</si>
  <si>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</si>
  <si>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</si>
  <si>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</si>
  <si>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</si>
  <si>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</si>
  <si>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</si>
  <si>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</si>
  <si>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</si>
  <si>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</si>
  <si>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</si>
  <si>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</si>
  <si>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</si>
  <si>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</si>
  <si>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</si>
  <si>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</si>
  <si>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</si>
  <si>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</si>
  <si>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</si>
  <si>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</si>
  <si>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</si>
  <si>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</si>
  <si>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</si>
  <si>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</si>
  <si>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</si>
  <si>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</si>
  <si>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</si>
  <si>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</si>
  <si>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</si>
  <si>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</si>
  <si>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</si>
  <si>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</si>
  <si>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</si>
  <si>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</si>
  <si>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</si>
  <si>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</si>
  <si>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</si>
  <si>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</si>
  <si>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</si>
  <si>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</si>
  <si>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</si>
  <si>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</si>
  <si>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</si>
  <si>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</si>
  <si>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</si>
  <si>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</si>
  <si>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</si>
  <si>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</si>
  <si>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</si>
  <si>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</si>
  <si>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</si>
  <si>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</si>
  <si>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</si>
  <si>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</si>
  <si>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</si>
  <si>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</si>
  <si>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</si>
  <si>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</si>
  <si>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</si>
  <si>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</si>
  <si>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</si>
  <si>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</si>
  <si>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</si>
  <si>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</si>
  <si>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</si>
  <si>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</si>
  <si>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</si>
  <si>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</si>
  <si>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</si>
  <si>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</si>
  <si>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</si>
  <si>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</si>
  <si>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</si>
  <si>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</si>
  <si>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</si>
  <si>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</si>
  <si>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</si>
  <si>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</si>
  <si>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</si>
  <si>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</si>
  <si>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</si>
  <si>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</si>
  <si>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</si>
  <si>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</si>
  <si>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</si>
  <si>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</si>
  <si>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</si>
  <si>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</si>
  <si>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</si>
  <si>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</si>
  <si>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</si>
  <si>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</si>
  <si>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</si>
  <si>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</si>
  <si>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</si>
  <si>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</si>
  <si>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</si>
  <si>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</si>
  <si>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</si>
  <si>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</si>
  <si>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</si>
  <si>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</si>
  <si>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</si>
  <si>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</si>
  <si>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</si>
  <si>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</si>
  <si>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</si>
  <si>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</si>
  <si>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</si>
  <si>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</si>
  <si>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</si>
  <si>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</si>
  <si>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</si>
  <si>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</si>
  <si>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</si>
  <si>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</si>
  <si>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</si>
  <si>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</si>
  <si>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</si>
  <si>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</si>
  <si>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</si>
  <si>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</si>
  <si>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</si>
  <si>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</si>
  <si>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</si>
  <si>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</si>
  <si>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</si>
  <si>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</si>
  <si>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</si>
  <si>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</si>
  <si>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</si>
  <si>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</si>
  <si>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</si>
  <si>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</si>
  <si>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</si>
  <si>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</si>
  <si>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</si>
  <si>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</si>
  <si>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</si>
  <si>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</si>
  <si>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</si>
  <si>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</si>
  <si>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</si>
  <si>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</si>
  <si>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</si>
  <si>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</si>
  <si>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</si>
  <si>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</si>
  <si>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</si>
  <si>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</si>
  <si>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</si>
  <si>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</si>
  <si>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</si>
  <si>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</si>
  <si>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</si>
  <si>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</si>
  <si>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</si>
  <si>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</si>
  <si>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</si>
  <si>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</si>
  <si>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</si>
  <si>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</si>
  <si>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</si>
  <si>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</si>
  <si>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</si>
  <si>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</si>
  <si>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</si>
  <si>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</si>
  <si>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</si>
  <si>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</si>
  <si>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</si>
  <si>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</si>
  <si>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</si>
  <si>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</si>
  <si>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</si>
  <si>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</si>
  <si>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</si>
  <si>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</si>
  <si>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</si>
  <si>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</si>
  <si>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</si>
  <si>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</si>
  <si>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</si>
  <si>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</si>
  <si>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</si>
  <si>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</si>
  <si>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</si>
  <si>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</si>
  <si>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</si>
  <si>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</si>
  <si>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</si>
  <si>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</si>
  <si>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</si>
  <si>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</si>
  <si>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</si>
  <si>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</si>
  <si>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</si>
  <si>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</si>
  <si>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</si>
  <si>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</si>
  <si>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</si>
  <si>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</si>
  <si>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</si>
  <si>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</si>
  <si>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</si>
  <si>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</si>
  <si>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</si>
  <si>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</si>
  <si>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</si>
  <si>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</si>
  <si>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</si>
  <si>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</si>
  <si>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</si>
  <si>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</si>
  <si>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</si>
  <si>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</si>
  <si>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</si>
  <si>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</si>
  <si>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</si>
  <si>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</si>
  <si>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</si>
  <si>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</si>
  <si>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</si>
  <si>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</si>
  <si>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</si>
  <si>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</si>
  <si>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</si>
  <si>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</si>
  <si>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</si>
  <si>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</si>
  <si>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</si>
  <si>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</si>
  <si>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</si>
  <si>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</si>
  <si>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</si>
  <si>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</si>
  <si>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</si>
  <si>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</si>
  <si>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</si>
  <si>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</si>
  <si>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</si>
  <si>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</si>
  <si>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</si>
  <si>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</si>
  <si>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</si>
  <si>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</si>
  <si>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</si>
  <si>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</si>
  <si>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</si>
  <si>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</si>
  <si>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</si>
  <si>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</si>
  <si>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</si>
  <si>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</si>
  <si>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</si>
  <si>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</si>
  <si>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</si>
  <si>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</si>
  <si>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</si>
  <si>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</si>
  <si>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</si>
  <si>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</si>
  <si>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</si>
  <si>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</si>
  <si>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</si>
  <si>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</si>
  <si>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</si>
  <si>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</si>
  <si>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</si>
  <si>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</si>
  <si>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</si>
  <si>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</si>
  <si>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</si>
  <si>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</si>
  <si>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</si>
  <si>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</si>
  <si>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</si>
  <si>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</si>
  <si>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</si>
  <si>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</si>
  <si>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</si>
  <si>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</si>
  <si>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</si>
  <si>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</si>
  <si>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</si>
  <si>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</si>
  <si>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</si>
  <si>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</si>
  <si>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</si>
  <si>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</si>
  <si>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</si>
  <si>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</si>
  <si>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</si>
  <si>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</si>
  <si>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</si>
  <si>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</si>
  <si>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</si>
  <si>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</si>
  <si>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</si>
  <si>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</si>
  <si>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</si>
  <si>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</si>
  <si>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</si>
  <si>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</si>
  <si>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</si>
  <si>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</si>
  <si>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</si>
  <si>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</si>
  <si>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</si>
  <si>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</si>
  <si>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</si>
  <si>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</si>
  <si>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</si>
  <si>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</si>
  <si>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</si>
  <si>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</si>
  <si>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</si>
  <si>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</si>
  <si>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</si>
  <si>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</si>
  <si>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</si>
  <si>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</si>
  <si>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</si>
  <si>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</si>
  <si>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</si>
  <si>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</si>
  <si>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</si>
  <si>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</si>
  <si>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</si>
  <si>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</si>
  <si>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</si>
  <si>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</si>
  <si>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</si>
  <si>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</si>
  <si>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</si>
  <si>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</si>
  <si>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</si>
  <si>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</si>
  <si>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</si>
  <si>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</si>
  <si>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</si>
  <si>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</si>
  <si>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</si>
  <si>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</si>
  <si>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</si>
  <si>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</si>
  <si>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</si>
  <si>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</si>
  <si>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</si>
  <si>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</si>
  <si>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</si>
  <si>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</si>
  <si>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</si>
  <si>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</si>
  <si>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</si>
  <si>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</si>
  <si>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</si>
  <si>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</si>
  <si>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</si>
  <si>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</si>
  <si>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</si>
  <si>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</si>
  <si>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</si>
  <si>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</si>
  <si>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</si>
  <si>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</si>
  <si>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</si>
  <si>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</si>
  <si>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</si>
  <si>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</si>
  <si>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</si>
  <si>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</si>
  <si>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</si>
  <si>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</si>
  <si>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</si>
  <si>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</si>
  <si>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</si>
  <si>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</si>
  <si>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</si>
  <si>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</si>
  <si>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</si>
  <si>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</si>
  <si>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</si>
  <si>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</si>
  <si>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</si>
  <si>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</si>
  <si>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</si>
  <si>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</si>
  <si>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</si>
  <si>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</si>
  <si>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</si>
  <si>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</si>
  <si>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</si>
  <si>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</si>
  <si>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</si>
  <si>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</si>
  <si>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</si>
  <si>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</si>
  <si>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</si>
  <si>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</si>
  <si>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</si>
  <si>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</si>
  <si>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</si>
  <si>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</si>
  <si>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</si>
  <si>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</si>
  <si>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</si>
  <si>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</si>
  <si>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</si>
  <si>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</si>
  <si>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</si>
  <si>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</si>
  <si>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</si>
  <si>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</si>
  <si>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</si>
  <si>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</si>
  <si>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</si>
  <si>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</si>
  <si>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</si>
  <si>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</si>
  <si>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</si>
  <si>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</si>
  <si>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</si>
  <si>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</si>
  <si>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</si>
  <si>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</si>
  <si>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</si>
  <si>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</si>
  <si>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</si>
  <si>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</si>
  <si>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</si>
  <si>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</si>
  <si>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</si>
  <si>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</si>
  <si>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</si>
  <si>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</si>
  <si>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</si>
  <si>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</si>
  <si>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</si>
  <si>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</si>
  <si>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</si>
  <si>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</si>
  <si>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</si>
  <si>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</si>
  <si>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</si>
  <si>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</si>
  <si>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</si>
  <si>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</si>
  <si>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</si>
  <si>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</si>
  <si>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</si>
  <si>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</si>
  <si>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</si>
  <si>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</si>
  <si>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</si>
  <si>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</si>
  <si>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</si>
  <si>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</si>
  <si>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</si>
  <si>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</si>
  <si>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</si>
  <si>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</si>
  <si>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</si>
  <si>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</si>
  <si>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</si>
  <si>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</si>
  <si>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</si>
  <si>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</si>
  <si>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</si>
  <si>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</si>
  <si>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</si>
  <si>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</si>
  <si>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</si>
  <si>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</si>
  <si>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</si>
  <si>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</si>
  <si>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</si>
  <si>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</si>
  <si>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</si>
  <si>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</si>
  <si>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</si>
  <si>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</si>
  <si>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</si>
  <si>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</si>
  <si>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</si>
  <si>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</si>
  <si>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</si>
  <si>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</si>
  <si>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</si>
  <si>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</si>
  <si>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</si>
  <si>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</si>
  <si>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</si>
  <si>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</si>
  <si>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</si>
  <si>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</si>
  <si>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</si>
  <si>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</si>
  <si>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</si>
  <si>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</si>
  <si>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</si>
  <si>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</si>
  <si>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</si>
  <si>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</si>
  <si>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</si>
  <si>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</si>
  <si>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</si>
  <si>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</si>
  <si>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</si>
  <si>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</si>
  <si>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</si>
  <si>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</si>
  <si>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</si>
  <si>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</si>
  <si>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</si>
  <si>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</si>
  <si>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</si>
  <si>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</si>
  <si>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</si>
  <si>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</si>
  <si>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</si>
  <si>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</si>
  <si>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</si>
  <si>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</si>
  <si>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</si>
  <si>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</si>
  <si>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</si>
  <si>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</si>
  <si>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</si>
  <si>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</si>
  <si>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</si>
  <si>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</si>
  <si>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</si>
  <si>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</si>
  <si>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</si>
  <si>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</si>
  <si>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</si>
  <si>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</si>
  <si>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</si>
  <si>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</si>
  <si>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</si>
  <si>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</si>
  <si>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</si>
  <si>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</si>
  <si>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</si>
  <si>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</si>
  <si>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</si>
  <si>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</si>
  <si>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</si>
  <si>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</si>
  <si>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</si>
  <si>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</si>
  <si>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</si>
  <si>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</si>
  <si>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</si>
  <si>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</si>
  <si>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</si>
  <si>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</si>
  <si>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</si>
  <si>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</si>
  <si>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</si>
  <si>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</si>
  <si>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</si>
  <si>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</si>
  <si>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</si>
  <si>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</si>
  <si>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</si>
  <si>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</si>
  <si>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</si>
  <si>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</si>
  <si>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</si>
  <si>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</si>
  <si>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</si>
  <si>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</si>
  <si>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</si>
  <si>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</si>
  <si>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</si>
  <si>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</si>
  <si>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</si>
  <si>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</si>
  <si>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</si>
  <si>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</si>
  <si>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</si>
  <si>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</si>
  <si>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</si>
  <si>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</si>
  <si>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</si>
  <si>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</si>
  <si>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</si>
  <si>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</si>
  <si>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</si>
  <si>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</si>
  <si>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</si>
  <si>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</si>
  <si>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</si>
  <si>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</si>
  <si>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</si>
  <si>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</si>
  <si>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</si>
  <si>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</si>
  <si>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</si>
  <si>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</si>
  <si>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</si>
  <si>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</si>
  <si>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</si>
  <si>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</si>
  <si>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</si>
  <si>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</si>
  <si>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</si>
  <si>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</si>
  <si>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</si>
  <si>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</si>
  <si>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</si>
  <si>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</si>
  <si>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</si>
  <si>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</si>
  <si>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</si>
  <si>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</si>
  <si>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</si>
  <si>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</si>
  <si>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</si>
  <si>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</si>
  <si>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</si>
  <si>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</si>
  <si>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</si>
  <si>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</si>
  <si>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</si>
  <si>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</si>
  <si>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</si>
  <si>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</si>
  <si>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</si>
  <si>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</si>
  <si>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</si>
  <si>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</si>
  <si>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</si>
  <si>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</si>
  <si>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</si>
  <si>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</si>
  <si>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</si>
  <si>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</si>
  <si>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</si>
  <si>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</si>
  <si>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</si>
  <si>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</si>
  <si>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</si>
  <si>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</si>
  <si>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</si>
  <si>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</si>
  <si>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</si>
  <si>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</si>
  <si>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</si>
  <si>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</si>
  <si>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</si>
  <si>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</si>
  <si>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</si>
  <si>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</si>
  <si>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</si>
  <si>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</si>
  <si>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</si>
  <si>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</si>
  <si>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</si>
  <si>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</si>
  <si>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</si>
  <si>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</si>
  <si>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</si>
  <si>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</si>
  <si>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</si>
  <si>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</si>
  <si>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</si>
  <si>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</si>
  <si>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</si>
  <si>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</si>
  <si>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</si>
  <si>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</si>
  <si>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</si>
  <si>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</si>
  <si>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</si>
  <si>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</si>
  <si>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</si>
  <si>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</si>
  <si>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</si>
  <si>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</si>
  <si>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</si>
  <si>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</si>
  <si>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</si>
  <si>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</si>
  <si>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</si>
  <si>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</si>
  <si>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</si>
  <si>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</si>
  <si>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</si>
  <si>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</si>
  <si>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</si>
  <si>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</si>
  <si>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</si>
  <si>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</si>
  <si>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</si>
  <si>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</si>
  <si>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</si>
  <si>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</si>
  <si>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</si>
  <si>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</si>
  <si>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</si>
  <si>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</si>
  <si>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</si>
  <si>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</si>
  <si>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</si>
  <si>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</si>
  <si>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</si>
  <si>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</si>
  <si>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</si>
  <si>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</si>
  <si>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</si>
  <si>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</si>
  <si>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</si>
  <si>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</si>
  <si>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</si>
  <si>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</si>
  <si>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</si>
  <si>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</si>
  <si>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</si>
  <si>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</si>
  <si>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</si>
  <si>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</si>
  <si>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</si>
  <si>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</si>
  <si>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</si>
  <si>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</si>
  <si>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</si>
  <si>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</si>
  <si>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</si>
  <si>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</si>
  <si>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</si>
  <si>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</si>
  <si>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</si>
  <si>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</si>
  <si>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</si>
  <si>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</si>
  <si>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</si>
  <si>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</si>
  <si>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</si>
  <si>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</si>
  <si>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</si>
  <si>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</si>
  <si>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</si>
  <si>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</si>
  <si>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</si>
  <si>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</si>
  <si>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</si>
  <si>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</si>
  <si>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</si>
  <si>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</si>
  <si>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</si>
  <si>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</si>
  <si>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</si>
  <si>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</si>
  <si>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</si>
  <si>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</si>
  <si>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</si>
  <si>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</si>
  <si>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</si>
  <si>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</si>
  <si>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</si>
  <si>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</si>
  <si>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</si>
  <si>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</si>
  <si>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</si>
  <si>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</si>
  <si>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</si>
  <si>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</si>
  <si>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</si>
  <si>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</si>
  <si>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</si>
  <si>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</si>
  <si>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</si>
  <si>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</si>
  <si>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</si>
  <si>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</si>
  <si>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</si>
  <si>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</si>
  <si>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</si>
  <si>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</si>
  <si>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</si>
  <si>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</si>
  <si>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</si>
  <si>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</si>
  <si>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</si>
  <si>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</si>
  <si>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</si>
  <si>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</si>
  <si>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</si>
  <si>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</si>
  <si>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</si>
  <si>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</si>
  <si>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</si>
  <si>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</si>
  <si>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</si>
  <si>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</si>
  <si>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</si>
  <si>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</si>
  <si>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</si>
  <si>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</si>
  <si>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</si>
  <si>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</si>
  <si>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</si>
  <si>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</si>
  <si>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</si>
  <si>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</si>
  <si>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</si>
  <si>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</si>
  <si>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</si>
  <si>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</si>
  <si>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</si>
  <si>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</si>
  <si>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</si>
  <si>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</si>
  <si>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</si>
  <si>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</si>
  <si>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</si>
  <si>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</si>
  <si>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</si>
  <si>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</si>
  <si>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</si>
  <si>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</si>
  <si>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</si>
  <si>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</si>
  <si>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</si>
  <si>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</si>
  <si>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</si>
  <si>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</si>
  <si>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</si>
  <si>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</si>
  <si>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</si>
  <si>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</si>
  <si>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</si>
  <si>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</si>
  <si>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</si>
  <si>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</si>
  <si>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</si>
  <si>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</si>
  <si>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</si>
  <si>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</si>
  <si>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</si>
  <si>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</si>
  <si>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</si>
  <si>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</si>
  <si>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</si>
  <si>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</si>
  <si>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</si>
  <si>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</si>
  <si>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</si>
  <si>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</si>
  <si>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</si>
  <si>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</si>
  <si>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</si>
  <si>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</si>
  <si>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</si>
  <si>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</si>
  <si>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</si>
  <si>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</si>
  <si>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</si>
  <si>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</si>
  <si>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</si>
  <si>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</si>
  <si>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</si>
  <si>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</si>
  <si>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</si>
  <si>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</si>
  <si>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</si>
  <si>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</si>
  <si>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</si>
  <si>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</si>
  <si>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</si>
  <si>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</si>
  <si>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</si>
  <si>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</si>
  <si>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</si>
  <si>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</si>
  <si>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</si>
  <si>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</si>
  <si>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</si>
  <si>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</si>
  <si>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</si>
  <si>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</si>
  <si>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</si>
  <si>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</si>
  <si>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</si>
  <si>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</si>
  <si>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</si>
  <si>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</si>
  <si>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</si>
  <si>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</si>
  <si>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</si>
  <si>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</si>
  <si>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</si>
  <si>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</si>
  <si>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</si>
  <si>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</si>
  <si>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</si>
  <si>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</si>
  <si>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</si>
  <si>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</si>
  <si>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</si>
  <si>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</si>
  <si>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</si>
  <si>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</si>
  <si>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</si>
  <si>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</si>
  <si>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</si>
  <si>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</si>
  <si>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</si>
  <si>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</si>
  <si>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</si>
  <si>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</si>
  <si>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</si>
  <si>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</si>
  <si>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</si>
  <si>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</si>
  <si>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</si>
  <si>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</si>
  <si>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</si>
  <si>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</si>
  <si>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</si>
  <si>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</si>
  <si>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</si>
  <si>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</si>
  <si>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</si>
  <si>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</si>
  <si>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</si>
  <si>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</si>
  <si>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</si>
  <si>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</si>
  <si>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</si>
  <si>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</si>
  <si>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</si>
  <si>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</si>
  <si>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</si>
  <si>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</si>
  <si>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</si>
  <si>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</si>
  <si>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</si>
  <si>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</si>
  <si>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</si>
  <si>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</si>
  <si>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</si>
  <si>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</si>
  <si>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</si>
  <si>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</si>
  <si>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</si>
  <si>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</si>
  <si>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</si>
  <si>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</si>
  <si>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</si>
  <si>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</si>
  <si>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</si>
  <si>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</si>
  <si>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</si>
  <si>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</si>
  <si>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</si>
  <si>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</si>
  <si>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</si>
  <si>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</si>
  <si>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</si>
  <si>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</si>
  <si>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</si>
  <si>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</si>
  <si>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</si>
  <si>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</si>
  <si>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</si>
  <si>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</si>
  <si>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</si>
  <si>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</si>
  <si>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</si>
  <si>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</si>
  <si>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</si>
  <si>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</si>
  <si>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</si>
  <si>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</si>
  <si>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</si>
  <si>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</si>
  <si>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</si>
  <si>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</si>
  <si>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</si>
  <si>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</si>
  <si>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</si>
  <si>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</si>
  <si>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</si>
  <si>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</si>
  <si>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</si>
  <si>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</si>
  <si>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</si>
  <si>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</si>
  <si>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</si>
  <si>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</si>
  <si>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</si>
  <si>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</si>
  <si>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</si>
  <si>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</si>
  <si>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</si>
  <si>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</si>
  <si>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</si>
  <si>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</si>
  <si>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</si>
  <si>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</si>
  <si>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</si>
  <si>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</si>
  <si>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</si>
  <si>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</si>
  <si>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</si>
  <si>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</si>
  <si>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</si>
  <si>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</si>
  <si>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</si>
  <si>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</si>
  <si>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</si>
  <si>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</si>
  <si>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</si>
  <si>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</si>
  <si>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</si>
  <si>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</si>
  <si>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</si>
  <si>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</si>
  <si>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</si>
  <si>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</si>
  <si>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</si>
  <si>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</si>
  <si>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</si>
  <si>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</si>
  <si>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</si>
  <si>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</si>
  <si>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</si>
  <si>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</si>
  <si>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</si>
  <si>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</si>
  <si>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</si>
  <si>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</si>
  <si>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</si>
  <si>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</si>
  <si>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</si>
  <si>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</si>
  <si>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</si>
  <si>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</si>
  <si>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</si>
  <si>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</si>
  <si>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</si>
  <si>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</si>
  <si>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</si>
  <si>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</si>
  <si>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</si>
  <si>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</si>
  <si>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</si>
  <si>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</si>
  <si>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</si>
  <si>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</si>
  <si>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</si>
  <si>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</si>
  <si>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</si>
  <si>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</si>
  <si>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</si>
  <si>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</si>
  <si>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</si>
  <si>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</si>
  <si>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</si>
  <si>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</si>
  <si>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</si>
  <si>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</si>
  <si>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</si>
  <si>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</si>
  <si>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</si>
  <si>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</si>
  <si>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</si>
  <si>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</si>
  <si>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</si>
  <si>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</si>
  <si>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</si>
  <si>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</si>
  <si>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</si>
  <si>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</si>
  <si>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</si>
  <si>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</si>
  <si>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</si>
  <si>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</si>
  <si>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</si>
  <si>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</si>
  <si>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</si>
  <si>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</si>
  <si>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</si>
  <si>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</si>
  <si>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</si>
  <si>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</si>
  <si>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</si>
  <si>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</si>
  <si>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</si>
  <si>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</si>
  <si>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</si>
  <si>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</si>
  <si>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</si>
  <si>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</si>
  <si>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</si>
  <si>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</si>
  <si>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</si>
  <si>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</si>
  <si>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</si>
  <si>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</si>
  <si>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</si>
  <si>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</si>
  <si>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</si>
  <si>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</si>
  <si>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</si>
  <si>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</si>
  <si>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</si>
  <si>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</si>
  <si>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</si>
  <si>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</si>
  <si>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</si>
  <si>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</si>
  <si>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</si>
  <si>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</si>
  <si>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</si>
  <si>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</si>
  <si>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</si>
  <si>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</si>
  <si>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</si>
  <si>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</si>
  <si>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</si>
  <si>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</si>
  <si>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</si>
  <si>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</si>
  <si>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</si>
  <si>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</si>
  <si>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</si>
  <si>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</si>
  <si>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</si>
  <si>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</si>
  <si>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</si>
  <si>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</si>
  <si>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</si>
  <si>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</si>
  <si>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</si>
  <si>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</si>
  <si>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</si>
  <si>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</si>
  <si>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</si>
  <si>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</si>
  <si>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</si>
  <si>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</si>
  <si>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</si>
  <si>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</si>
  <si>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</si>
  <si>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</si>
  <si>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</si>
  <si>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</si>
  <si>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</si>
  <si>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</si>
  <si>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</si>
  <si>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</si>
  <si>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</si>
  <si>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</si>
  <si>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</si>
  <si>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</si>
  <si>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</si>
  <si>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</si>
  <si>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</si>
  <si>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</si>
  <si>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</si>
  <si>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</si>
  <si>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</si>
  <si>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</si>
  <si>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</si>
  <si>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</si>
  <si>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</si>
  <si>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</si>
  <si>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</si>
  <si>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</si>
  <si>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</si>
  <si>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</si>
  <si>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</si>
  <si>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</si>
  <si>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</si>
  <si>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</si>
  <si>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</si>
  <si>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</si>
  <si>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</si>
  <si>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</si>
  <si>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</si>
  <si>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</si>
  <si>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</si>
  <si>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</si>
  <si>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</si>
  <si>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</si>
  <si>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</si>
  <si>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</si>
  <si>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</si>
  <si>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</si>
  <si>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</si>
  <si>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</si>
  <si>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</si>
  <si>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</si>
  <si>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</si>
  <si>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</si>
  <si>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</si>
  <si>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</si>
  <si>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</si>
  <si>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</si>
  <si>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</si>
  <si>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</si>
  <si>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</si>
  <si>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</si>
  <si>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</si>
  <si>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</si>
  <si>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</si>
  <si>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</si>
  <si>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</si>
  <si>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</si>
  <si>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</si>
  <si>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</si>
  <si>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</si>
  <si>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</si>
  <si>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</si>
  <si>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</si>
  <si>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</si>
  <si>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</si>
  <si>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</si>
  <si>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</si>
  <si>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</si>
  <si>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</si>
  <si>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</si>
  <si>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</si>
  <si>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</si>
  <si>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</si>
  <si>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</si>
  <si>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</si>
  <si>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</si>
  <si>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</si>
  <si>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</si>
  <si>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</si>
  <si>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</si>
  <si>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</si>
  <si>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</si>
  <si>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</si>
  <si>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</si>
  <si>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</si>
  <si>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</si>
  <si>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</si>
  <si>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</si>
  <si>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</si>
  <si>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</si>
  <si>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</si>
  <si>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</si>
  <si>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</si>
  <si>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</si>
  <si>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</si>
  <si>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</si>
  <si>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</si>
  <si>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</si>
  <si>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</si>
  <si>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</si>
  <si>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</si>
  <si>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</si>
  <si>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</si>
  <si>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</si>
  <si>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</si>
  <si>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</si>
  <si>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</si>
  <si>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</si>
  <si>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</si>
  <si>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</si>
  <si>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</si>
  <si>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</si>
  <si>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</si>
  <si>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</si>
  <si>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</si>
  <si>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</si>
  <si>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</si>
  <si>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</si>
  <si>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</si>
  <si>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</si>
  <si>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</si>
  <si>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</si>
  <si>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</si>
  <si>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</si>
  <si>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</si>
  <si>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</si>
  <si>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</si>
  <si>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</si>
  <si>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</si>
  <si>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</si>
  <si>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</si>
  <si>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</si>
  <si>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</si>
  <si>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</si>
  <si>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</si>
  <si>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</si>
  <si>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</si>
  <si>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</si>
  <si>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</si>
  <si>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</si>
  <si>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</si>
  <si>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</si>
  <si>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</si>
  <si>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</si>
  <si>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</si>
  <si>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</si>
  <si>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</si>
  <si>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</si>
  <si>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</si>
  <si>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</si>
  <si>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</si>
  <si>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</si>
  <si>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</si>
  <si>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</si>
  <si>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</si>
  <si>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</si>
  <si>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</si>
  <si>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</si>
  <si>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</si>
  <si>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</si>
  <si>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</si>
  <si>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</si>
  <si>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</si>
  <si>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</si>
  <si>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</si>
  <si>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</si>
  <si>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</si>
  <si>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</si>
  <si>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</si>
  <si>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</si>
  <si>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</si>
  <si>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</si>
  <si>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</si>
  <si>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</si>
  <si>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</si>
  <si>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</si>
  <si>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</si>
  <si>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</si>
  <si>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</si>
  <si>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</si>
  <si>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</si>
  <si>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</si>
  <si>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</si>
  <si>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</si>
  <si>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</si>
  <si>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</si>
  <si>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</si>
  <si>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</si>
  <si>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</si>
  <si>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</si>
  <si>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</si>
  <si>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</si>
  <si>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</si>
  <si>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</si>
  <si>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</si>
  <si>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</si>
  <si>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</si>
  <si>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</si>
  <si>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</si>
  <si>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</si>
  <si>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</si>
  <si>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</si>
  <si>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</si>
  <si>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</si>
  <si>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</si>
  <si>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</si>
  <si>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</si>
  <si>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</si>
  <si>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</si>
  <si>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</si>
  <si>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</si>
  <si>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</si>
  <si>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</si>
  <si>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</si>
  <si>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</si>
  <si>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</si>
  <si>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</si>
  <si>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</si>
  <si>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</si>
  <si>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</si>
  <si>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</si>
  <si>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</si>
  <si>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</si>
  <si>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</si>
  <si>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</si>
  <si>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</si>
  <si>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</si>
  <si>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</si>
  <si>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</si>
  <si>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</si>
  <si>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</si>
  <si>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</si>
  <si>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</si>
  <si>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</si>
  <si>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</si>
  <si>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</si>
  <si>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</si>
  <si>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</si>
  <si>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</si>
  <si>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</si>
  <si>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</si>
  <si>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</si>
  <si>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</si>
  <si>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</si>
  <si>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</si>
  <si>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</si>
  <si>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</si>
  <si>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</si>
  <si>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</si>
  <si>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</si>
  <si>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</si>
  <si>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</si>
  <si>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</si>
  <si>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</si>
  <si>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</si>
  <si>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</si>
  <si>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</si>
  <si>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</si>
  <si>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</si>
  <si>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</si>
  <si>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</si>
  <si>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</si>
  <si>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</si>
  <si>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</si>
  <si>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</si>
  <si>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</si>
  <si>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</si>
  <si>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</si>
  <si>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</si>
  <si>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</si>
  <si>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</si>
  <si>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</si>
  <si>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</si>
  <si>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</si>
  <si>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</si>
  <si>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</si>
  <si>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</si>
  <si>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</si>
  <si>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</si>
  <si>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</si>
  <si>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</si>
  <si>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</si>
  <si>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</si>
  <si>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</si>
  <si>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</si>
  <si>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</si>
  <si>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</si>
  <si>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</si>
  <si>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</si>
  <si>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</si>
  <si>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</si>
  <si>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</si>
  <si>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</si>
  <si>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</si>
  <si>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</si>
  <si>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</si>
  <si>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</si>
  <si>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</si>
  <si>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</si>
  <si>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</si>
  <si>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</si>
  <si>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</si>
  <si>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</si>
  <si>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</si>
  <si>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</si>
  <si>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</si>
  <si>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</si>
  <si>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</si>
  <si>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</si>
  <si>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</si>
  <si>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</si>
  <si>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</si>
  <si>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</si>
  <si>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</si>
  <si>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</si>
  <si>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</si>
  <si>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</si>
  <si>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</si>
  <si>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</si>
  <si>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</si>
  <si>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</si>
  <si>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</si>
  <si>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</si>
  <si>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</si>
  <si>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</si>
  <si>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</si>
  <si>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</si>
  <si>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</si>
  <si>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</si>
  <si>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</si>
  <si>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</si>
  <si>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</si>
  <si>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</si>
  <si>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</si>
  <si>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</si>
  <si>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</si>
  <si>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</si>
  <si>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</si>
  <si>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</si>
  <si>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</si>
  <si>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</si>
  <si>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</si>
  <si>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</si>
  <si>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</si>
  <si>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</si>
  <si>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</si>
  <si>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</si>
  <si>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</si>
  <si>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</si>
  <si>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</si>
  <si>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</si>
  <si>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</si>
  <si>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</si>
  <si>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</si>
  <si>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</si>
  <si>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</si>
  <si>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</si>
  <si>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</si>
  <si>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</si>
  <si>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</si>
  <si>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</si>
  <si>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</si>
  <si>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</si>
  <si>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</si>
  <si>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</si>
  <si>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</si>
  <si>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</si>
  <si>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</si>
  <si>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</si>
  <si>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</si>
  <si>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</si>
  <si>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</si>
  <si>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</si>
  <si>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</si>
  <si>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</si>
  <si>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</si>
  <si>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</si>
  <si>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</si>
  <si>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</si>
  <si>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</si>
  <si>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</si>
  <si>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</si>
  <si>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</si>
  <si>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</si>
  <si>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</si>
  <si>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</si>
  <si>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</si>
  <si>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</si>
  <si>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</si>
  <si>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</si>
  <si>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</si>
  <si>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</si>
  <si>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</si>
  <si>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</si>
  <si>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</si>
  <si>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</si>
  <si>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</si>
  <si>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</si>
  <si>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</si>
  <si>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</si>
  <si>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</si>
  <si>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</si>
  <si>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</si>
  <si>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</si>
  <si>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</si>
  <si>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</si>
  <si>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</si>
  <si>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</si>
  <si>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</si>
  <si>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</si>
  <si>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</si>
  <si>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</si>
  <si>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</si>
  <si>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</si>
  <si>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</si>
  <si>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</si>
  <si>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</si>
  <si>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</si>
  <si>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</si>
  <si>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</si>
  <si>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</si>
  <si>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</si>
  <si>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</si>
  <si>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</si>
  <si>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</si>
  <si>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</si>
  <si>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</si>
  <si>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</si>
  <si>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</si>
  <si>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</si>
  <si>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</si>
  <si>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</si>
  <si>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</si>
  <si>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</si>
  <si>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</si>
  <si>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</si>
  <si>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</si>
  <si>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</si>
  <si>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</si>
  <si>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</si>
  <si>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</si>
  <si>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</si>
  <si>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</si>
  <si>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</si>
  <si>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</si>
  <si>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</si>
  <si>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</si>
  <si>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</si>
  <si>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</si>
  <si>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</si>
  <si>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</si>
  <si>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</si>
  <si>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</si>
  <si>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</si>
  <si>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</si>
  <si>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</si>
  <si>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</si>
  <si>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</si>
  <si>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</si>
  <si>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</si>
  <si>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</si>
  <si>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</si>
  <si>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</si>
  <si>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</si>
  <si>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</si>
  <si>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</si>
  <si>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</si>
  <si>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</si>
  <si>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</si>
  <si>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</si>
  <si>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</si>
  <si>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</si>
  <si>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</si>
  <si>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</si>
  <si>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</si>
  <si>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</si>
  <si>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</si>
  <si>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</si>
  <si>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</si>
  <si>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</si>
  <si>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</si>
  <si>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</si>
  <si>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</si>
  <si>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</si>
  <si>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</si>
  <si>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</si>
  <si>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</si>
  <si>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</si>
  <si>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</si>
  <si>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</si>
  <si>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</si>
  <si>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</si>
  <si>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</si>
  <si>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</si>
  <si>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</si>
  <si>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</si>
  <si>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</si>
  <si>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</si>
  <si>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</si>
  <si>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</si>
  <si>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</si>
  <si>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</si>
  <si>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</si>
  <si>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</si>
  <si>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</si>
  <si>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</si>
  <si>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</si>
  <si>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</si>
  <si>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</si>
  <si>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</si>
  <si>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</si>
  <si>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</si>
  <si>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</si>
  <si>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</si>
  <si>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</si>
  <si>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</si>
  <si>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</si>
  <si>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</si>
  <si>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</si>
  <si>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</si>
  <si>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</si>
  <si>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</si>
  <si>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</si>
  <si>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</si>
  <si>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</si>
  <si>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</si>
  <si>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</si>
  <si>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</si>
  <si>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</si>
  <si>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</si>
  <si>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</si>
  <si>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</si>
  <si>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</si>
  <si>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</si>
  <si>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</si>
  <si>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</si>
  <si>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</si>
  <si>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</si>
  <si>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</si>
  <si>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</si>
  <si>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</si>
  <si>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</si>
  <si>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</si>
  <si>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</si>
  <si>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</si>
  <si>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</si>
  <si>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</si>
  <si>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</si>
  <si>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</si>
  <si>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</si>
  <si>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</si>
  <si>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</si>
  <si>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</si>
  <si>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</si>
  <si>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</si>
  <si>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</si>
  <si>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</si>
  <si>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</si>
  <si>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</si>
  <si>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</si>
  <si>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</si>
  <si>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</si>
  <si>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</si>
  <si>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</si>
  <si>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</si>
  <si>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</si>
  <si>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</si>
  <si>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</si>
  <si>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</si>
  <si>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</si>
  <si>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</si>
  <si>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</si>
  <si>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</si>
  <si>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</si>
  <si>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</si>
  <si>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</si>
  <si>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</si>
  <si>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</si>
  <si>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</si>
  <si>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</si>
  <si>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</si>
  <si>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</si>
  <si>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</si>
  <si>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</si>
  <si>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</si>
  <si>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</si>
  <si>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</si>
  <si>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</si>
  <si>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</si>
  <si>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</si>
  <si>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</si>
  <si>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</si>
  <si>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</si>
  <si>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</si>
  <si>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</si>
  <si>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</si>
  <si>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</si>
  <si>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</si>
  <si>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</si>
  <si>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</si>
  <si>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</si>
  <si>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</si>
  <si>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</si>
  <si>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</si>
  <si>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</si>
  <si>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</si>
  <si>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</si>
  <si>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</si>
  <si>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</si>
  <si>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</si>
  <si>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</si>
  <si>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</si>
  <si>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</si>
  <si>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</si>
  <si>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</si>
  <si>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</si>
  <si>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</si>
  <si>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</si>
  <si>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</si>
  <si>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</si>
  <si>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</si>
  <si>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</si>
  <si>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</si>
  <si>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</si>
  <si>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</si>
  <si>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</si>
  <si>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</si>
  <si>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</si>
  <si>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</si>
  <si>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</si>
  <si>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</si>
  <si>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</si>
  <si>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</si>
  <si>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</si>
  <si>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</si>
  <si>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</si>
  <si>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</si>
  <si>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</si>
  <si>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</si>
  <si>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</si>
  <si>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</si>
  <si>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</si>
  <si>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</si>
  <si>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</si>
  <si>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</si>
  <si>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</si>
  <si>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</si>
  <si>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</si>
  <si>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</si>
  <si>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</si>
  <si>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</si>
  <si>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</si>
  <si>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</si>
  <si>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</si>
  <si>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</si>
  <si>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</si>
  <si>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</si>
  <si>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</si>
  <si>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</si>
  <si>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</si>
  <si>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</si>
  <si>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</si>
  <si>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</si>
  <si>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</si>
  <si>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</si>
  <si>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</si>
  <si>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</si>
  <si>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</si>
  <si>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</si>
  <si>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</si>
  <si>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</si>
  <si>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</si>
  <si>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</si>
  <si>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</si>
  <si>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</si>
  <si>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</si>
  <si>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</si>
  <si>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</si>
  <si>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</si>
  <si>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</si>
  <si>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</si>
  <si>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</si>
  <si>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</si>
  <si>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</si>
  <si>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</si>
  <si>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</si>
  <si>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</si>
  <si>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</si>
  <si>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</si>
  <si>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</si>
  <si>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</si>
  <si>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</si>
  <si>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</si>
  <si>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</si>
  <si>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</si>
  <si>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</si>
  <si>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</si>
  <si>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</si>
  <si>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</si>
  <si>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</si>
  <si>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</si>
  <si>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</si>
  <si>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</si>
  <si>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</si>
  <si>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</si>
  <si>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</si>
  <si>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</si>
  <si>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</si>
  <si>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</si>
  <si>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</si>
  <si>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</si>
  <si>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</si>
  <si>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</si>
  <si>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</si>
  <si>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</si>
  <si>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</si>
  <si>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</si>
  <si>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</si>
  <si>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</si>
  <si>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</si>
  <si>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</si>
  <si>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</si>
  <si>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</si>
  <si>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</si>
  <si>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</si>
  <si>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</si>
  <si>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</si>
  <si>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</si>
  <si>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</si>
  <si>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</si>
  <si>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</si>
  <si>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</si>
  <si>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</si>
  <si>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</si>
  <si>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</si>
  <si>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</si>
  <si>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</si>
  <si>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</si>
  <si>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</si>
  <si>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</si>
  <si>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</si>
  <si>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</si>
  <si>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</si>
  <si>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</si>
  <si>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</si>
  <si>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</si>
  <si>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</si>
  <si>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</si>
  <si>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</si>
  <si>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</si>
  <si>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</si>
  <si>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</si>
  <si>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</si>
  <si>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</si>
  <si>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</si>
  <si>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</si>
  <si>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</si>
  <si>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</si>
  <si>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</si>
  <si>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</si>
  <si>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</si>
  <si>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</si>
  <si>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</si>
  <si>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</si>
  <si>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</si>
  <si>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</si>
  <si>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</si>
  <si>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</si>
  <si>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</si>
  <si>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</si>
  <si>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</si>
  <si>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</si>
  <si>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</si>
  <si>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</si>
  <si>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</si>
  <si>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</si>
  <si>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</si>
  <si>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</si>
  <si>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</si>
  <si>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</si>
  <si>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</si>
  <si>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</si>
  <si>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</si>
  <si>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</si>
  <si>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</si>
  <si>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</si>
  <si>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</si>
  <si>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</si>
  <si>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</si>
  <si>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</si>
  <si>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</si>
  <si>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</si>
  <si>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</si>
  <si>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</si>
  <si>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</si>
  <si>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</si>
  <si>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</si>
  <si>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</si>
  <si>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</si>
  <si>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</si>
  <si>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</si>
  <si>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</si>
  <si>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</si>
  <si>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</si>
  <si>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</si>
  <si>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</si>
  <si>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</si>
  <si>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</si>
  <si>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</si>
  <si>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</si>
  <si>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</si>
  <si>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</si>
  <si>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</si>
  <si>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</si>
  <si>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</si>
  <si>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</si>
  <si>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</si>
  <si>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</si>
  <si>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</si>
  <si>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</si>
  <si>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</si>
  <si>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</si>
  <si>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</si>
  <si>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</si>
  <si>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</si>
  <si>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</si>
  <si>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</si>
  <si>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</si>
  <si>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</si>
  <si>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</si>
  <si>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</si>
  <si>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</si>
  <si>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</si>
  <si>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</si>
  <si>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</si>
  <si>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</si>
  <si>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</si>
  <si>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</si>
  <si>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</si>
  <si>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</si>
  <si>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</si>
  <si>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</si>
  <si>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</si>
  <si>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</si>
  <si>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</si>
  <si>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</si>
  <si>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</si>
  <si>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</si>
  <si>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</si>
  <si>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</si>
  <si>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</si>
  <si>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</si>
  <si>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</si>
  <si>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</si>
  <si>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</si>
  <si>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</si>
  <si>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</si>
  <si>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</si>
  <si>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</si>
  <si>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</si>
  <si>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</si>
  <si>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</si>
  <si>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</si>
  <si>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</si>
  <si>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</si>
  <si>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</si>
  <si>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</si>
  <si>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</si>
  <si>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</si>
  <si>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</si>
  <si>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</si>
  <si>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</si>
  <si>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</si>
  <si>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</si>
  <si>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</si>
  <si>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</si>
  <si>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</si>
  <si>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</si>
  <si>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</si>
  <si>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</si>
  <si>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</si>
  <si>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</si>
  <si>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</si>
  <si>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</si>
  <si>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</si>
  <si>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</si>
  <si>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</si>
  <si>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</si>
  <si>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</si>
  <si>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</si>
  <si>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</si>
  <si>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</si>
  <si>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</si>
  <si>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</si>
  <si>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</si>
  <si>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</si>
  <si>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</si>
  <si>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</si>
  <si>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</si>
  <si>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</si>
  <si>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</si>
  <si>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</si>
  <si>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</si>
  <si>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</si>
  <si>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</si>
  <si>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</si>
  <si>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</si>
  <si>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</si>
  <si>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</si>
  <si>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</si>
  <si>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</si>
  <si>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</si>
  <si>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</si>
  <si>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</si>
  <si>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</si>
  <si>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</si>
  <si>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</si>
  <si>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</si>
  <si>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</si>
  <si>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</si>
  <si>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</si>
  <si>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</si>
  <si>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</si>
  <si>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</si>
  <si>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</si>
  <si>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</si>
  <si>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</si>
  <si>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</si>
  <si>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</si>
  <si>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</si>
  <si>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</si>
  <si>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</si>
  <si>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</si>
  <si>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</si>
  <si>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</si>
  <si>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</si>
  <si>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</si>
  <si>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</si>
  <si>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</si>
  <si>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</si>
  <si>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</si>
  <si>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</si>
  <si>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</si>
  <si>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</si>
  <si>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</si>
  <si>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</si>
  <si>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</si>
  <si>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</si>
  <si>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</si>
  <si>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</si>
  <si>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</si>
  <si>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</si>
  <si>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</si>
  <si>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</si>
  <si>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</si>
  <si>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</si>
  <si>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</si>
  <si>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</si>
  <si>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</si>
  <si>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</si>
  <si>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</si>
  <si>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</si>
  <si>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</si>
  <si>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</si>
  <si>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</si>
  <si>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</si>
  <si>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</si>
  <si>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</si>
  <si>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</si>
  <si>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</si>
  <si>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</si>
  <si>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</si>
  <si>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</si>
  <si>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</si>
  <si>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</si>
  <si>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</si>
  <si>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</si>
  <si>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</si>
  <si>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</si>
  <si>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</si>
  <si>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</si>
  <si>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</si>
  <si>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</si>
  <si>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</si>
  <si>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</si>
  <si>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</si>
  <si>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</si>
  <si>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</si>
  <si>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</si>
  <si>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</si>
  <si>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</si>
  <si>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</si>
  <si>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</si>
  <si>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</si>
  <si>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</si>
  <si>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</si>
  <si>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</si>
  <si>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</si>
  <si>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</si>
  <si>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</si>
  <si>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</si>
  <si>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</si>
  <si>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</si>
  <si>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</si>
  <si>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</si>
  <si>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</si>
  <si>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</si>
  <si>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</si>
  <si>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</si>
  <si>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</si>
  <si>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</si>
  <si>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</si>
  <si>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</si>
  <si>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</si>
  <si>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</si>
  <si>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</si>
  <si>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</si>
  <si>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</si>
  <si>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</si>
  <si>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</si>
  <si>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</si>
  <si>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</si>
  <si>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</si>
  <si>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</si>
  <si>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</si>
  <si>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</si>
  <si>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</si>
  <si>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</si>
  <si>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</si>
  <si>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</si>
  <si>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</si>
  <si>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</si>
  <si>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</si>
  <si>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</si>
  <si>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</si>
  <si>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</si>
  <si>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</si>
  <si>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</si>
  <si>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</si>
  <si>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</si>
  <si>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</si>
  <si>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</si>
  <si>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</si>
  <si>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</si>
  <si>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</si>
  <si>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</si>
  <si>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</si>
  <si>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</si>
  <si>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</si>
  <si>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</si>
  <si>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</si>
  <si>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</si>
  <si>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</si>
  <si>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</si>
  <si>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</si>
  <si>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</si>
  <si>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</si>
  <si>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</si>
  <si>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</si>
  <si>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</si>
  <si>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</si>
  <si>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</si>
  <si>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</si>
  <si>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</si>
  <si>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</si>
  <si>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</si>
  <si>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</si>
  <si>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</si>
  <si>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</si>
  <si>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</si>
  <si>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</si>
  <si>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</si>
  <si>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</si>
  <si>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</si>
  <si>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</si>
  <si>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</si>
  <si>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</si>
  <si>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</si>
  <si>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</si>
  <si>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</si>
  <si>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</si>
  <si>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</si>
  <si>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</si>
  <si>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</si>
  <si>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</si>
  <si>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</si>
  <si>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</si>
  <si>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</si>
  <si>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</si>
  <si>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</si>
  <si>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</si>
  <si>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</si>
  <si>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</si>
  <si>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</si>
  <si>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</si>
  <si>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</si>
  <si>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</si>
  <si>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</si>
  <si>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</si>
  <si>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</si>
  <si>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</si>
  <si>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</si>
  <si>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</si>
  <si>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</si>
  <si>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</si>
  <si>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</si>
  <si>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</si>
  <si>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</si>
  <si>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</si>
  <si>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</si>
  <si>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</si>
  <si>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</si>
  <si>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</si>
  <si>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</si>
  <si>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</si>
  <si>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</si>
  <si>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</si>
  <si>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</si>
  <si>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</si>
  <si>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</si>
  <si>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</si>
  <si>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</si>
  <si>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</si>
  <si>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</si>
  <si>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</si>
  <si>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</si>
  <si>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</si>
  <si>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</si>
  <si>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</si>
  <si>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</si>
  <si>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</si>
  <si>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</si>
  <si>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</si>
  <si>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</si>
  <si>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</si>
  <si>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</si>
  <si>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</si>
  <si>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</si>
  <si>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</si>
  <si>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</si>
  <si>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</si>
  <si>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</si>
  <si>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</si>
  <si>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</si>
  <si>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</si>
  <si>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</si>
  <si>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</si>
  <si>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</si>
  <si>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</si>
  <si>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</si>
  <si>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</si>
  <si>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</si>
  <si>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</si>
  <si>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</si>
  <si>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</si>
  <si>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</si>
  <si>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</si>
  <si>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</si>
  <si>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</si>
  <si>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</si>
  <si>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</si>
  <si>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</si>
  <si>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</si>
  <si>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</si>
  <si>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</si>
  <si>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</si>
  <si>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</si>
  <si>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</si>
  <si>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</si>
  <si>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</si>
  <si>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</si>
  <si>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</si>
  <si>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</si>
  <si>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</si>
  <si>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</si>
  <si>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</si>
  <si>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</si>
  <si>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</si>
  <si>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</si>
  <si>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</si>
  <si>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</si>
  <si>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</si>
  <si>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</si>
  <si>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</si>
  <si>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</si>
  <si>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</si>
  <si>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</si>
  <si>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</si>
  <si>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</si>
  <si>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</si>
  <si>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</si>
  <si>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</si>
  <si>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</si>
  <si>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</si>
  <si>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</si>
  <si>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</si>
  <si>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</si>
  <si>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</si>
  <si>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</si>
  <si>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</si>
  <si>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</si>
  <si>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</si>
  <si>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</si>
  <si>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</si>
  <si>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</si>
  <si>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</si>
  <si>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</si>
  <si>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</si>
  <si>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</si>
  <si>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</si>
  <si>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</si>
  <si>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</si>
  <si>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</si>
  <si>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</si>
  <si>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</si>
  <si>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</si>
  <si>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</si>
  <si>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</si>
  <si>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</si>
  <si>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</si>
  <si>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</si>
  <si>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</si>
  <si>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</si>
  <si>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</si>
  <si>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</si>
  <si>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</si>
  <si>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</si>
  <si>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</si>
  <si>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</si>
  <si>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</si>
  <si>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</si>
  <si>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</si>
  <si>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</si>
  <si>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</si>
  <si>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</si>
  <si>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</si>
  <si>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</si>
  <si>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</si>
  <si>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</si>
  <si>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</si>
  <si>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</si>
  <si>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</si>
  <si>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</si>
  <si>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</si>
  <si>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</si>
  <si>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</si>
  <si>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</si>
  <si>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</si>
  <si>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</si>
  <si>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</si>
  <si>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</si>
  <si>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</si>
  <si>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</si>
  <si>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</si>
  <si>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</si>
  <si>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</si>
  <si>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</si>
  <si>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</si>
  <si>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</si>
  <si>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</si>
  <si>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</si>
  <si>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</si>
  <si>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</si>
  <si>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</si>
  <si>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</si>
  <si>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</si>
  <si>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</si>
  <si>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</si>
  <si>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</si>
  <si>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</si>
  <si>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</si>
  <si>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</si>
  <si>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</si>
  <si>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</si>
  <si>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</si>
  <si>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</si>
  <si>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</si>
  <si>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</si>
  <si>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</si>
  <si>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</si>
  <si>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</si>
  <si>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</si>
  <si>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</si>
  <si>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</si>
  <si>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</si>
  <si>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</si>
  <si>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</si>
  <si>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</si>
  <si>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</si>
  <si>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</si>
  <si>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</si>
  <si>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</si>
  <si>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</si>
  <si>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</si>
  <si>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</si>
  <si>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</si>
  <si>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</si>
  <si>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</si>
  <si>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</si>
  <si>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</si>
  <si>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</si>
  <si>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</si>
  <si>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</si>
  <si>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</si>
  <si>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</si>
  <si>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</si>
  <si>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</si>
  <si>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</si>
  <si>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</si>
  <si>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</si>
  <si>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</si>
  <si>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</si>
  <si>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</si>
  <si>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</si>
  <si>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</si>
  <si>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</si>
  <si>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</si>
  <si>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</si>
  <si>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</si>
  <si>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</si>
  <si>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</si>
  <si>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</si>
  <si>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</si>
  <si>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</si>
  <si>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</si>
  <si>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</si>
  <si>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</si>
  <si>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</si>
  <si>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</si>
  <si>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</si>
  <si>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</si>
  <si>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</si>
  <si>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</si>
  <si>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</si>
  <si>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</si>
  <si>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</si>
  <si>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</si>
  <si>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</si>
  <si>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</si>
  <si>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</si>
  <si>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</si>
  <si>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</si>
  <si>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</si>
  <si>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</si>
  <si>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</si>
  <si>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</si>
  <si>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</si>
  <si>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</si>
  <si>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</si>
  <si>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</si>
  <si>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</si>
  <si>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</si>
  <si>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</si>
  <si>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</si>
  <si>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</si>
  <si>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</si>
  <si>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</si>
  <si>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</si>
  <si>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</si>
  <si>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</si>
  <si>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</si>
  <si>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</si>
  <si>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</si>
  <si>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</si>
  <si>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</si>
  <si>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</si>
  <si>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</si>
  <si>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</si>
  <si>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</si>
  <si>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</si>
  <si>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</si>
  <si>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</si>
  <si>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</si>
  <si>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</si>
  <si>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</si>
  <si>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</si>
  <si>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</si>
  <si>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</si>
  <si>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</si>
  <si>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</si>
  <si>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</si>
  <si>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</si>
  <si>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</si>
  <si>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</si>
  <si>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</si>
  <si>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</si>
  <si>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</si>
  <si>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</si>
  <si>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</si>
  <si>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</si>
  <si>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</si>
  <si>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</si>
  <si>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</si>
  <si>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</si>
  <si>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</si>
  <si>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</si>
  <si>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</si>
  <si>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</si>
  <si>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</si>
  <si>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</si>
  <si>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</si>
  <si>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</si>
  <si>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</si>
  <si>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</si>
  <si>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</si>
  <si>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</si>
  <si>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</si>
  <si>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</si>
  <si>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</si>
  <si>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</si>
  <si>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</si>
  <si>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</si>
  <si>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</si>
  <si>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</si>
  <si>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</si>
  <si>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</si>
  <si>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</si>
  <si>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</si>
  <si>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</si>
  <si>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</si>
  <si>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</si>
  <si>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</si>
  <si>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</si>
  <si>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</si>
  <si>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</si>
  <si>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</si>
  <si>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</si>
  <si>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</si>
  <si>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</si>
  <si>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</si>
  <si>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</si>
  <si>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</si>
  <si>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</si>
  <si>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</si>
  <si>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</si>
  <si>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</si>
  <si>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</si>
  <si>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</si>
  <si>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</si>
  <si>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</si>
  <si>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</si>
  <si>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</si>
  <si>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</si>
  <si>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</si>
  <si>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</si>
  <si>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</si>
  <si>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</si>
  <si>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</si>
  <si>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</si>
  <si>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</si>
  <si>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</si>
  <si>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</si>
  <si>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</si>
  <si>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</si>
  <si>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</si>
  <si>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</si>
  <si>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</si>
  <si>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</si>
  <si>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</si>
  <si>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</si>
  <si>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</si>
  <si>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</si>
  <si>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</si>
  <si>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</si>
  <si>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</si>
  <si>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</si>
  <si>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</si>
  <si>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</si>
  <si>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</si>
  <si>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</si>
  <si>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</si>
  <si>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</si>
  <si>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</si>
  <si>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</si>
  <si>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</si>
  <si>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</si>
  <si>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</si>
  <si>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</si>
  <si>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</si>
  <si>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</si>
  <si>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</si>
  <si>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</si>
  <si>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</si>
  <si>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</si>
  <si>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</si>
  <si>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</si>
  <si>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</si>
  <si>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</si>
  <si>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</si>
  <si>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</si>
  <si>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</si>
  <si>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</si>
  <si>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</si>
  <si>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</si>
  <si>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</si>
  <si>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</si>
  <si>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</si>
  <si>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</si>
  <si>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</si>
  <si>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</si>
  <si>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</si>
  <si>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</si>
  <si>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</si>
  <si>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</si>
  <si>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</si>
  <si>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</si>
  <si>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</si>
  <si>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</si>
  <si>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</si>
  <si>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</si>
  <si>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</si>
  <si>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</si>
  <si>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</si>
  <si>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</si>
  <si>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</si>
  <si>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</si>
  <si>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</si>
  <si>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</si>
  <si>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</si>
  <si>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</si>
  <si>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</si>
  <si>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</si>
  <si>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</si>
  <si>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</si>
  <si>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</si>
  <si>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</si>
  <si>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</si>
  <si>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</si>
  <si>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</si>
  <si>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</si>
  <si>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</si>
  <si>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</si>
  <si>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</si>
  <si>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</si>
  <si>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</si>
  <si>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</si>
  <si>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</si>
  <si>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</si>
  <si>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</si>
  <si>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</si>
  <si>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</si>
  <si>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</si>
  <si>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</si>
  <si>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</si>
  <si>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</si>
  <si>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</si>
  <si>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</si>
  <si>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</si>
  <si>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</si>
  <si>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</si>
  <si>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</si>
  <si>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</si>
  <si>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</si>
  <si>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</si>
  <si>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</si>
  <si>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</si>
  <si>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</si>
  <si>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</si>
  <si>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</si>
  <si>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</si>
  <si>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</si>
  <si>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</si>
  <si>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</si>
  <si>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</si>
  <si>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</si>
  <si>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</si>
  <si>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</si>
  <si>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</si>
  <si>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</si>
  <si>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</si>
  <si>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</si>
  <si>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</si>
  <si>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</si>
  <si>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</si>
  <si>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</si>
  <si>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</si>
  <si>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</si>
  <si>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</si>
  <si>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</si>
  <si>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</si>
  <si>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</si>
  <si>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</si>
  <si>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</si>
  <si>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</si>
  <si>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</si>
  <si>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</si>
  <si>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</si>
  <si>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</si>
  <si>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</si>
  <si>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</si>
  <si>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</si>
  <si>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</si>
  <si>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</si>
  <si>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</si>
  <si>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</si>
  <si>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</si>
  <si>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</si>
  <si>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</si>
  <si>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</si>
  <si>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</si>
  <si>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</si>
  <si>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</si>
  <si>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</si>
  <si>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</si>
  <si>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</si>
  <si>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</si>
  <si>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</si>
  <si>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</si>
  <si>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</si>
  <si>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</si>
  <si>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</si>
  <si>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</si>
  <si>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</si>
  <si>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</si>
  <si>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</si>
  <si>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</si>
  <si>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</si>
  <si>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</si>
  <si>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</si>
  <si>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</si>
  <si>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</si>
  <si>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</si>
  <si>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</si>
  <si>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</si>
  <si>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</si>
  <si>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</si>
  <si>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</si>
  <si>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</si>
  <si>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</si>
  <si>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</si>
  <si>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</si>
  <si>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</si>
  <si>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</si>
  <si>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</si>
  <si>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</si>
  <si>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</si>
  <si>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</si>
  <si>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</si>
  <si>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</si>
  <si>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</si>
  <si>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</si>
  <si>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</si>
  <si>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</si>
  <si>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</si>
  <si>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</si>
  <si>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</si>
  <si>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</si>
  <si>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</si>
  <si>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</si>
  <si>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</si>
  <si>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</si>
  <si>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</si>
  <si>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</si>
  <si>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</si>
  <si>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</si>
  <si>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</si>
  <si>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</si>
  <si>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</si>
  <si>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</si>
  <si>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</si>
  <si>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</si>
  <si>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</si>
  <si>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</si>
  <si>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</si>
  <si>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</si>
  <si>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</si>
  <si>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</si>
  <si>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</si>
  <si>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</si>
  <si>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</si>
  <si>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</si>
  <si>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</si>
  <si>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</si>
  <si>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</si>
  <si>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</si>
  <si>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</si>
  <si>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</si>
  <si>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</si>
  <si>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</si>
  <si>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</si>
  <si>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</si>
  <si>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</si>
  <si>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</si>
  <si>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</si>
  <si>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</si>
  <si>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</si>
  <si>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</si>
  <si>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</si>
  <si>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</si>
  <si>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</si>
  <si>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</si>
  <si>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</si>
  <si>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</si>
  <si>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</si>
  <si>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</si>
  <si>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</si>
  <si>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</si>
  <si>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</si>
  <si>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</si>
  <si>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</si>
  <si>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</si>
  <si>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</si>
  <si>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</si>
  <si>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</si>
  <si>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</si>
  <si>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</si>
  <si>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</si>
  <si>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</si>
  <si>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</si>
  <si>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</si>
  <si>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</si>
  <si>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</si>
  <si>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</si>
  <si>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</si>
  <si>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</si>
  <si>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</si>
  <si>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</si>
  <si>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</si>
  <si>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</si>
  <si>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</si>
  <si>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</si>
  <si>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</si>
  <si>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</si>
  <si>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</si>
  <si>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</si>
  <si>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</si>
  <si>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</si>
  <si>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</si>
  <si>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</si>
  <si>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</si>
  <si>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</si>
  <si>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</si>
  <si>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</si>
  <si>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</si>
  <si>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</si>
  <si>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</si>
  <si>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</si>
  <si>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</si>
  <si>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</si>
  <si>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</si>
  <si>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</si>
  <si>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</si>
  <si>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</si>
  <si>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</si>
  <si>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</si>
  <si>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</si>
  <si>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</si>
  <si>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</si>
  <si>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</si>
  <si>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</si>
  <si>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</si>
  <si>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</si>
  <si>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</si>
  <si>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</si>
  <si>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</si>
  <si>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</si>
  <si>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</si>
  <si>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</si>
  <si>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</si>
  <si>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</si>
  <si>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</si>
  <si>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</si>
  <si>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</si>
  <si>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</si>
  <si>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</si>
  <si>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</si>
  <si>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</si>
  <si>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</si>
  <si>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</si>
  <si>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</si>
  <si>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</si>
  <si>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</si>
  <si>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</si>
  <si>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</si>
  <si>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</si>
  <si>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</si>
  <si>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</si>
  <si>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</si>
  <si>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</si>
  <si>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</si>
  <si>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</si>
  <si>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</si>
  <si>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</si>
  <si>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</si>
  <si>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</si>
  <si>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</si>
  <si>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</si>
  <si>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</si>
  <si>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</si>
  <si>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</si>
  <si>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</si>
  <si>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</si>
  <si>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</si>
  <si>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</si>
  <si>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</si>
  <si>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</si>
  <si>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</si>
  <si>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</si>
  <si>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</si>
  <si>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</si>
  <si>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</si>
  <si>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</si>
  <si>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</si>
  <si>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</si>
  <si>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</si>
  <si>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</si>
  <si>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</si>
  <si>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</si>
  <si>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</si>
  <si>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</si>
  <si>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</si>
  <si>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</si>
  <si>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</si>
  <si>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</si>
  <si>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</si>
  <si>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</si>
  <si>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</si>
  <si>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</si>
  <si>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</si>
  <si>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</si>
  <si>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</si>
  <si>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</si>
  <si>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</si>
  <si>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</si>
  <si>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</si>
  <si>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</si>
  <si>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</si>
  <si>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</si>
  <si>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</si>
  <si>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</si>
  <si>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</si>
  <si>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</si>
  <si>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</si>
  <si>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</si>
  <si>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</si>
  <si>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</si>
  <si>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</si>
  <si>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</si>
  <si>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</si>
  <si>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</si>
  <si>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</si>
  <si>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</si>
  <si>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</si>
  <si>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</si>
  <si>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</si>
  <si>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</si>
  <si>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</si>
  <si>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</si>
  <si>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</si>
  <si>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</si>
  <si>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</si>
  <si>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</si>
  <si>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</si>
  <si>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</si>
  <si>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</si>
  <si>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</si>
  <si>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</si>
  <si>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</si>
  <si>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</si>
  <si>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</si>
  <si>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</si>
  <si>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</si>
  <si>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</si>
  <si>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</si>
  <si>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</si>
  <si>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</si>
  <si>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</si>
  <si>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</si>
  <si>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</si>
  <si>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</si>
  <si>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</si>
  <si>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</si>
  <si>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</si>
  <si>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</si>
  <si>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</si>
  <si>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</si>
  <si>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</si>
  <si>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</si>
  <si>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</si>
  <si>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</si>
  <si>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</si>
  <si>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</si>
  <si>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</si>
  <si>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</si>
  <si>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</si>
  <si>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</si>
  <si>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</si>
  <si>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</si>
  <si>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</si>
  <si>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</si>
  <si>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</si>
  <si>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</si>
  <si>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</si>
  <si>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</si>
  <si>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</si>
  <si>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</si>
  <si>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</si>
  <si>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</si>
  <si>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</si>
  <si>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</si>
  <si>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</si>
  <si>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</si>
  <si>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</si>
  <si>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</si>
  <si>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</si>
  <si>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</si>
  <si>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</si>
  <si>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</si>
  <si>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</si>
  <si>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</si>
  <si>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</si>
  <si>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</si>
  <si>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</si>
  <si>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</si>
  <si>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</si>
  <si>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</si>
  <si>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</si>
  <si>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</si>
  <si>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</si>
  <si>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</si>
  <si>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</si>
  <si>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</si>
  <si>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</si>
  <si>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</si>
  <si>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</si>
  <si>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</si>
  <si>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</si>
  <si>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</si>
  <si>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</si>
  <si>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</si>
  <si>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</si>
  <si>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</si>
  <si>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</si>
  <si>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</si>
  <si>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</si>
  <si>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</si>
  <si>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</si>
  <si>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</si>
  <si>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</si>
  <si>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</si>
  <si>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</si>
  <si>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</si>
  <si>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</si>
  <si>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</si>
  <si>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</si>
  <si>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</si>
  <si>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</si>
  <si>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</si>
  <si>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</si>
  <si>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</si>
  <si>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</si>
  <si>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</si>
  <si>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</si>
  <si>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</si>
  <si>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</si>
  <si>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</si>
  <si>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</si>
  <si>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</si>
  <si>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</si>
  <si>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</si>
  <si>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</si>
  <si>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</si>
  <si>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</si>
  <si>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</si>
  <si>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</si>
  <si>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</si>
  <si>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</si>
  <si>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</si>
  <si>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</si>
  <si>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</si>
  <si>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</si>
  <si>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</si>
  <si>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</si>
  <si>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</si>
  <si>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</si>
  <si>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</si>
  <si>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</si>
  <si>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</si>
  <si>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</si>
  <si>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</si>
  <si>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</si>
  <si>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</si>
  <si>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</si>
  <si>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</si>
  <si>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</si>
  <si>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</si>
  <si>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</si>
  <si>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</si>
  <si>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</si>
  <si>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</si>
  <si>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</si>
  <si>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</si>
  <si>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</si>
  <si>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</si>
  <si>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</si>
  <si>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</si>
  <si>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</si>
  <si>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</si>
  <si>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</si>
  <si>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</si>
  <si>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</si>
  <si>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</si>
  <si>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</si>
  <si>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</si>
  <si>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</si>
  <si>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</si>
  <si>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</si>
  <si>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</si>
  <si>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</si>
  <si>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</si>
  <si>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</si>
  <si>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</si>
  <si>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</si>
  <si>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</si>
  <si>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</si>
  <si>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</si>
  <si>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</si>
  <si>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</si>
  <si>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</si>
  <si>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</si>
  <si>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</si>
  <si>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</si>
  <si>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</si>
  <si>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</si>
  <si>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</si>
  <si>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</si>
  <si>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</si>
  <si>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</si>
  <si>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</si>
  <si>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</si>
  <si>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</si>
  <si>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</si>
  <si>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</si>
  <si>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</si>
  <si>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</si>
  <si>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</si>
  <si>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</si>
  <si>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</si>
  <si>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</si>
  <si>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</si>
  <si>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</si>
  <si>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</si>
  <si>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</si>
  <si>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</si>
  <si>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</si>
  <si>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</si>
  <si>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</si>
  <si>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</si>
  <si>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</si>
  <si>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</si>
  <si>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</si>
  <si>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</si>
  <si>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</si>
  <si>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</si>
  <si>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</si>
  <si>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</si>
  <si>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</si>
  <si>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</si>
  <si>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</si>
  <si>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</si>
  <si>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</si>
  <si>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</si>
  <si>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</si>
  <si>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</si>
  <si>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</si>
  <si>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</si>
  <si>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</si>
  <si>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</si>
  <si>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</si>
  <si>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</si>
  <si>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</si>
  <si>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</si>
  <si>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</si>
  <si>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</si>
  <si>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</si>
  <si>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</si>
  <si>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</si>
  <si>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</si>
  <si>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</si>
  <si>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</si>
  <si>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</si>
  <si>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</si>
  <si>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</si>
  <si>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</si>
  <si>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</si>
  <si>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</si>
  <si>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</si>
  <si>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</si>
  <si>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</si>
  <si>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</si>
  <si>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</si>
  <si>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</si>
  <si>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</si>
  <si>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</si>
  <si>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</si>
  <si>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</si>
  <si>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</si>
  <si>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</si>
  <si>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</si>
  <si>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</si>
  <si>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</si>
  <si>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</si>
  <si>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</si>
  <si>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</si>
  <si>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</si>
  <si>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</si>
  <si>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</si>
  <si>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</si>
  <si>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</si>
  <si>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</si>
  <si>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</si>
  <si>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</si>
  <si>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</si>
  <si>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</si>
  <si>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</si>
  <si>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</si>
  <si>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</si>
  <si>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</si>
  <si>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</si>
  <si>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</si>
  <si>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</si>
  <si>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</si>
  <si>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</si>
  <si>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</si>
  <si>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</si>
  <si>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</si>
  <si>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</si>
  <si>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</si>
  <si>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</si>
  <si>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</si>
  <si>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</si>
  <si>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</si>
  <si>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</si>
  <si>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</si>
  <si>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</si>
  <si>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</si>
  <si>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</si>
  <si>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</si>
  <si>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</si>
  <si>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</si>
  <si>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</si>
  <si>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</si>
  <si>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</si>
  <si>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</si>
  <si>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</si>
  <si>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</si>
  <si>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</si>
  <si>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</si>
  <si>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</si>
  <si>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</si>
  <si>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</si>
  <si>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</si>
  <si>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</si>
  <si>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</si>
  <si>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</si>
  <si>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</si>
  <si>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</si>
  <si>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</si>
  <si>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</si>
  <si>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</si>
  <si>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</si>
  <si>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</si>
  <si>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</si>
  <si>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</si>
  <si>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</si>
  <si>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</si>
  <si>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</si>
  <si>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</si>
  <si>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</si>
  <si>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</si>
  <si>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</si>
  <si>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</si>
  <si>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</si>
  <si>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</si>
  <si>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</si>
  <si>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</si>
  <si>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</si>
  <si>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</si>
  <si>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</si>
  <si>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</si>
  <si>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</si>
  <si>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</si>
  <si>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</si>
  <si>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</si>
  <si>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</si>
  <si>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</si>
  <si>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</si>
  <si>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</si>
  <si>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</si>
  <si>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</si>
  <si>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</si>
  <si>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</si>
  <si>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</si>
  <si>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</si>
  <si>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</si>
  <si>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</si>
  <si>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</si>
  <si>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</si>
  <si>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</si>
  <si>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</si>
  <si>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</si>
  <si>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</si>
  <si>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</si>
  <si>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</si>
  <si>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</si>
  <si>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</si>
  <si>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</si>
  <si>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</si>
  <si>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</si>
  <si>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</si>
  <si>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</si>
  <si>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</si>
  <si>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</si>
  <si>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</si>
  <si>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</si>
  <si>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</si>
  <si>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</si>
  <si>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</si>
  <si>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</si>
  <si>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</si>
  <si>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</si>
  <si>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</si>
  <si>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</si>
  <si>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</si>
  <si>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</si>
  <si>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</si>
  <si>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</si>
  <si>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</si>
  <si>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</si>
  <si>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</si>
  <si>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</si>
  <si>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</si>
  <si>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</si>
  <si>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</si>
  <si>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</si>
  <si>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</si>
  <si>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</si>
  <si>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</si>
  <si>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</si>
  <si>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</si>
  <si>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</si>
  <si>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</si>
  <si>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</si>
  <si>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</si>
  <si>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</si>
  <si>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</si>
  <si>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</si>
  <si>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</si>
  <si>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</si>
  <si>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</si>
  <si>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</si>
  <si>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</si>
  <si>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</si>
  <si>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</si>
  <si>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</si>
  <si>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</si>
  <si>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</si>
  <si>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</si>
  <si>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</si>
  <si>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</si>
  <si>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</si>
  <si>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</si>
  <si>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</si>
  <si>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</si>
  <si>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</si>
  <si>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</si>
  <si>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</si>
  <si>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</si>
  <si>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</si>
  <si>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</si>
  <si>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</si>
  <si>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</si>
  <si>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</si>
  <si>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</si>
  <si>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</si>
  <si>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</si>
  <si>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</si>
  <si>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</si>
  <si>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</si>
  <si>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</si>
  <si>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</si>
  <si>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</si>
  <si>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</si>
  <si>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</si>
  <si>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</si>
  <si>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</si>
  <si>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</si>
  <si>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</si>
  <si>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</si>
  <si>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</si>
  <si>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</si>
  <si>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</si>
  <si>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</si>
  <si>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</si>
  <si>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</si>
  <si>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</si>
  <si>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</si>
  <si>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</si>
  <si>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</si>
  <si>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</si>
  <si>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</si>
  <si>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</si>
  <si>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</si>
  <si>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</si>
  <si>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</si>
  <si>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</si>
  <si>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</si>
  <si>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</si>
  <si>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</si>
  <si>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</si>
  <si>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</si>
  <si>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</si>
  <si>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</si>
  <si>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</si>
  <si>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</si>
  <si>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</si>
  <si>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</si>
  <si>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</si>
  <si>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</si>
  <si>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</si>
  <si>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</si>
  <si>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</si>
  <si>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</si>
  <si>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</si>
  <si>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</si>
  <si>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</si>
  <si>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</si>
  <si>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</si>
  <si>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</si>
  <si>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</si>
  <si>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</si>
  <si>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</si>
  <si>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</si>
  <si>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</si>
  <si>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</si>
  <si>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</si>
  <si>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</si>
  <si>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</si>
  <si>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</si>
  <si>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</si>
  <si>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</si>
  <si>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</si>
  <si>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</si>
  <si>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</si>
  <si>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</si>
  <si>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</si>
  <si>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</si>
  <si>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</si>
  <si>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</si>
  <si>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</si>
  <si>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</si>
  <si>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</si>
  <si>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</si>
  <si>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</si>
  <si>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</si>
  <si>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</si>
  <si>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</si>
  <si>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</si>
  <si>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</si>
  <si>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</si>
  <si>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</si>
  <si>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</si>
  <si>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</si>
  <si>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</si>
  <si>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</si>
  <si>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</si>
  <si>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</si>
  <si>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</si>
  <si>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</si>
  <si>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</si>
  <si>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</si>
  <si>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</si>
  <si>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</si>
  <si>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</si>
  <si>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</si>
  <si>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</si>
  <si>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</si>
  <si>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</si>
  <si>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</si>
  <si>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</si>
  <si>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</si>
  <si>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</si>
  <si>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</si>
  <si>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</si>
  <si>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</si>
  <si>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</si>
  <si>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</si>
  <si>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</si>
  <si>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</si>
  <si>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</si>
  <si>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</si>
  <si>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</si>
  <si>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</si>
  <si>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</si>
  <si>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</si>
  <si>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</si>
  <si>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</si>
  <si>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</si>
  <si>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</si>
  <si>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</si>
  <si>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</si>
  <si>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</si>
  <si>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</si>
  <si>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</si>
  <si>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</si>
  <si>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</si>
  <si>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</si>
  <si>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</si>
  <si>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</si>
  <si>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</si>
  <si>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</si>
  <si>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</si>
  <si>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</si>
  <si>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</si>
  <si>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</si>
  <si>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</si>
  <si>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</si>
  <si>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</si>
  <si>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</si>
  <si>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</si>
  <si>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</si>
  <si>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</si>
  <si>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</si>
  <si>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</si>
  <si>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</si>
  <si>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</si>
  <si>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</si>
  <si>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</si>
  <si>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</si>
  <si>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</si>
  <si>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</si>
  <si>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</si>
  <si>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</si>
  <si>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</si>
  <si>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</si>
  <si>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</si>
  <si>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</si>
  <si>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</si>
  <si>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</si>
  <si>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</si>
  <si>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</si>
  <si>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</si>
  <si>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</si>
  <si>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</si>
  <si>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</si>
  <si>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</si>
  <si>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</si>
  <si>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</si>
  <si>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</si>
  <si>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</si>
  <si>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</si>
  <si>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</si>
  <si>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</si>
  <si>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</si>
  <si>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</si>
  <si>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</si>
  <si>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</si>
  <si>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</si>
  <si>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</si>
  <si>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</si>
  <si>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</si>
  <si>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</si>
  <si>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</si>
  <si>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</si>
  <si>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</si>
  <si>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</si>
  <si>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</si>
  <si>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</si>
  <si>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</si>
  <si>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</si>
  <si>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</si>
  <si>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</si>
  <si>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</si>
  <si>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</si>
  <si>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</si>
  <si>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</si>
  <si>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</si>
  <si>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</si>
  <si>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</si>
  <si>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</si>
  <si>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</si>
  <si>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</si>
  <si>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</si>
  <si>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</si>
  <si>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</si>
  <si>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</si>
  <si>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</si>
  <si>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</si>
  <si>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</si>
  <si>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</si>
  <si>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</si>
  <si>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</si>
  <si>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</si>
  <si>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</si>
  <si>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</si>
  <si>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</si>
  <si>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</si>
  <si>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</si>
  <si>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</si>
  <si>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</si>
  <si>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</si>
  <si>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</si>
  <si>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</si>
  <si>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</si>
  <si>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</si>
  <si>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</si>
  <si>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</si>
  <si>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</si>
  <si>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</si>
  <si>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</si>
  <si>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</si>
  <si>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</si>
  <si>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</si>
  <si>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</si>
  <si>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</si>
  <si>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</si>
  <si>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</si>
  <si>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</si>
  <si>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</si>
  <si>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</si>
  <si>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</si>
  <si>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</si>
  <si>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</si>
  <si>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</si>
  <si>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</si>
  <si>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</si>
  <si>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</si>
  <si>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</si>
  <si>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</si>
  <si>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</si>
  <si>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</si>
  <si>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</si>
  <si>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</si>
  <si>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</si>
  <si>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</si>
  <si>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</si>
  <si>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</si>
  <si>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</si>
  <si>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</si>
  <si>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</si>
  <si>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</si>
  <si>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</si>
  <si>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</si>
  <si>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</si>
  <si>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</si>
  <si>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</si>
  <si>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</si>
  <si>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</si>
  <si>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</si>
  <si>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</si>
  <si>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</si>
  <si>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</si>
  <si>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</si>
  <si>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</si>
  <si>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</si>
  <si>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</si>
  <si>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</si>
  <si>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</si>
  <si>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</si>
  <si>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</si>
  <si>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</si>
  <si>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</si>
  <si>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</si>
  <si>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</si>
  <si>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</si>
  <si>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</si>
  <si>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</si>
  <si>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</si>
  <si>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</si>
  <si>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</si>
  <si>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</si>
  <si>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</si>
  <si>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</si>
  <si>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</si>
  <si>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</si>
  <si>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</si>
  <si>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</si>
  <si>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</si>
  <si>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</si>
  <si>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</si>
  <si>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</si>
  <si>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</si>
  <si>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</si>
  <si>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</si>
  <si>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</si>
  <si>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</si>
  <si>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</si>
  <si>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</si>
  <si>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</si>
  <si>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</si>
  <si>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</si>
  <si>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</si>
  <si>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</si>
  <si>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</si>
  <si>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</si>
  <si>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</si>
  <si>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</si>
  <si>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</si>
  <si>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</si>
  <si>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</si>
  <si>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</si>
  <si>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</si>
  <si>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</si>
  <si>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</si>
  <si>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</si>
  <si>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</si>
  <si>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</si>
  <si>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</si>
  <si>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</si>
  <si>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</si>
  <si>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</si>
  <si>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</si>
  <si>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</si>
  <si>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</si>
  <si>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</si>
  <si>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</si>
  <si>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</si>
  <si>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</si>
  <si>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</si>
  <si>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</si>
  <si>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</si>
  <si>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</si>
  <si>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</si>
  <si>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</si>
  <si>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</si>
  <si>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</si>
  <si>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</si>
  <si>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</si>
  <si>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</si>
  <si>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</si>
  <si>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</si>
  <si>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</si>
  <si>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</si>
  <si>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</si>
  <si>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</si>
  <si>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</si>
  <si>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</si>
  <si>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</si>
  <si>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</si>
  <si>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</si>
  <si>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</si>
  <si>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</si>
  <si>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</si>
  <si>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</si>
  <si>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</si>
  <si>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</si>
  <si>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</si>
  <si>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</si>
  <si>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</si>
  <si>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</si>
  <si>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</si>
  <si>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</si>
  <si>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</si>
  <si>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</si>
  <si>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</si>
  <si>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</si>
  <si>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</si>
  <si>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</si>
  <si>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</si>
  <si>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</si>
  <si>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</si>
  <si>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</si>
  <si>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</si>
  <si>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</si>
  <si>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</si>
  <si>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</si>
  <si>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</si>
  <si>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</si>
  <si>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</si>
  <si>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</si>
  <si>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</si>
  <si>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</si>
  <si>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</si>
  <si>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</si>
  <si>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</si>
  <si>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</si>
  <si>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</si>
  <si>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</si>
  <si>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</si>
  <si>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</si>
  <si>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</si>
  <si>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</si>
  <si>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</si>
  <si>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</si>
  <si>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</si>
  <si>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</si>
  <si>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</si>
  <si>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</si>
  <si>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</si>
  <si>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</si>
  <si>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</si>
  <si>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</si>
  <si>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</si>
  <si>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</si>
  <si>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</si>
  <si>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</si>
  <si>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</si>
  <si>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</si>
  <si>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</si>
  <si>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</si>
  <si>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</si>
  <si>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</si>
  <si>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</si>
  <si>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</si>
  <si>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</si>
  <si>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</si>
  <si>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</si>
  <si>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</si>
  <si>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</si>
  <si>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</si>
  <si>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</si>
  <si>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</si>
  <si>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</si>
  <si>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</si>
  <si>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</si>
  <si>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</si>
  <si>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</si>
  <si>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</si>
  <si>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</si>
  <si>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</si>
  <si>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</si>
  <si>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</si>
  <si>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</si>
  <si>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</si>
  <si>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</si>
  <si>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</si>
  <si>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</si>
  <si>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</si>
  <si>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</si>
  <si>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</si>
  <si>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</si>
  <si>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</si>
  <si>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</si>
  <si>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</si>
  <si>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</si>
  <si>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</si>
  <si>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</si>
  <si>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</si>
  <si>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</si>
  <si>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</si>
  <si>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</si>
  <si>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</si>
  <si>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</si>
  <si>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</si>
  <si>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</si>
  <si>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</si>
  <si>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</si>
  <si>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</si>
  <si>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</si>
  <si>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</si>
  <si>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</si>
  <si>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</si>
  <si>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</si>
  <si>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</si>
  <si>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</si>
  <si>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</si>
  <si>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</si>
  <si>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</si>
  <si>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</si>
  <si>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</si>
  <si>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</si>
  <si>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</si>
  <si>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</si>
  <si>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</si>
  <si>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</si>
  <si>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</si>
  <si>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</si>
  <si>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</si>
  <si>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</si>
  <si>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</si>
  <si>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</si>
  <si>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</si>
  <si>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</si>
  <si>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</si>
  <si>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</si>
  <si>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</si>
  <si>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</si>
  <si>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</si>
  <si>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</si>
  <si>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</si>
  <si>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</si>
  <si>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</si>
  <si>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</si>
  <si>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</si>
  <si>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</si>
  <si>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</si>
  <si>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</si>
  <si>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</si>
  <si>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</si>
  <si>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</si>
  <si>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</si>
  <si>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</si>
  <si>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</si>
  <si>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</si>
  <si>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</si>
  <si>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</si>
  <si>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</si>
  <si>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</si>
  <si>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</si>
  <si>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</si>
  <si>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</si>
  <si>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</si>
  <si>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</si>
  <si>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</si>
  <si>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</si>
  <si>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</si>
  <si>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</si>
  <si>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</si>
  <si>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</si>
  <si>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</si>
  <si>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</si>
  <si>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</si>
  <si>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</si>
  <si>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</si>
  <si>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</si>
  <si>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</si>
  <si>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</si>
  <si>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</si>
  <si>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</si>
  <si>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</si>
  <si>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</si>
  <si>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</si>
  <si>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</si>
  <si>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</si>
  <si>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</si>
  <si>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</si>
  <si>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</si>
  <si>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</si>
  <si>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</si>
  <si>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</si>
  <si>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</si>
  <si>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</si>
  <si>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</si>
  <si>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</si>
  <si>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</si>
  <si>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</si>
  <si>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</si>
  <si>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</si>
  <si>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</si>
  <si>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</si>
  <si>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</si>
  <si>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</si>
  <si>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</si>
  <si>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</si>
  <si>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</si>
  <si>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</si>
  <si>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</si>
  <si>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</si>
  <si>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</si>
  <si>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</si>
  <si>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</si>
  <si>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</si>
  <si>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</si>
  <si>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</si>
  <si>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</si>
  <si>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</si>
  <si>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</si>
  <si>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</si>
  <si>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</si>
  <si>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</si>
  <si>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</si>
  <si>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</si>
  <si>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</si>
  <si>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</si>
  <si>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</si>
  <si>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</si>
  <si>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</si>
  <si>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</si>
  <si>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</si>
  <si>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</si>
  <si>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</si>
  <si>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</si>
  <si>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</si>
  <si>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</si>
  <si>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</si>
  <si>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</si>
  <si>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</si>
  <si>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</si>
  <si>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</si>
  <si>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</si>
  <si>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</si>
  <si>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</si>
  <si>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</si>
  <si>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</si>
  <si>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</si>
  <si>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</si>
  <si>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</si>
  <si>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</si>
  <si>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</si>
  <si>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</si>
  <si>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</si>
  <si>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</si>
  <si>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</si>
  <si>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</si>
  <si>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</si>
  <si>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</si>
  <si>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</si>
  <si>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</si>
  <si>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</si>
  <si>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</si>
  <si>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</si>
  <si>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</si>
  <si>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</si>
  <si>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</si>
  <si>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</si>
  <si>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</si>
  <si>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</si>
  <si>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</si>
  <si>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</si>
  <si>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</si>
  <si>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</si>
  <si>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</si>
  <si>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</si>
  <si>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</si>
  <si>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</si>
  <si>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</si>
  <si>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</si>
  <si>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</si>
  <si>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</si>
  <si>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</si>
  <si>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</si>
  <si>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</si>
  <si>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</si>
  <si>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</si>
  <si>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</si>
  <si>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</si>
  <si>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</si>
  <si>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</si>
  <si>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</si>
  <si>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</si>
  <si>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</si>
  <si>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</si>
  <si>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</si>
  <si>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</si>
  <si>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</si>
  <si>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</si>
  <si>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</si>
  <si>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</si>
  <si>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</si>
  <si>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</si>
  <si>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</si>
  <si>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</si>
  <si>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</si>
  <si>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</si>
  <si>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</si>
  <si>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</si>
  <si>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</si>
  <si>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</si>
  <si>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</si>
  <si>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</si>
  <si>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</si>
  <si>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</si>
  <si>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</si>
  <si>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</si>
  <si>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</si>
  <si>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</si>
  <si>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</si>
  <si>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</si>
  <si>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</si>
  <si>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</si>
  <si>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</si>
  <si>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</si>
  <si>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</si>
  <si>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</si>
  <si>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</si>
  <si>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</si>
  <si>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</si>
  <si>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</si>
  <si>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</si>
  <si>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</si>
  <si>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</si>
  <si>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</si>
  <si>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</si>
  <si>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</si>
  <si>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</si>
  <si>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</si>
  <si>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</si>
  <si>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</si>
  <si>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</si>
  <si>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</si>
  <si>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</si>
  <si>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</si>
  <si>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</si>
  <si>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</si>
  <si>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</si>
  <si>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</si>
  <si>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</si>
  <si>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</si>
  <si>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</si>
  <si>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</si>
  <si>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</si>
  <si>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</si>
  <si>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</si>
  <si>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</si>
  <si>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</si>
  <si>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</si>
  <si>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</si>
  <si>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</si>
  <si>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</si>
  <si>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</si>
  <si>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</si>
  <si>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</si>
  <si>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</si>
  <si>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</si>
  <si>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</si>
  <si>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</si>
  <si>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</si>
  <si>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</si>
  <si>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</si>
  <si>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</si>
  <si>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</si>
  <si>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</si>
  <si>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</si>
  <si>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</si>
  <si>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</si>
  <si>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</si>
  <si>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</si>
  <si>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</si>
  <si>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</si>
  <si>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</si>
  <si>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</si>
  <si>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</si>
  <si>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</si>
  <si>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</si>
  <si>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</si>
  <si>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</si>
  <si>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</si>
  <si>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</si>
  <si>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</si>
  <si>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</si>
  <si>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</si>
  <si>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</si>
  <si>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</si>
  <si>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</si>
  <si>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</si>
  <si>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</si>
  <si>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</si>
  <si>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</si>
  <si>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</si>
  <si>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</si>
  <si>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</si>
  <si>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</si>
  <si>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</si>
  <si>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</si>
  <si>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</si>
  <si>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</si>
  <si>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</si>
  <si>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</si>
  <si>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</si>
  <si>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</si>
  <si>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</si>
  <si>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</si>
  <si>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</si>
  <si>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</si>
  <si>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</si>
  <si>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</si>
  <si>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</si>
  <si>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</si>
  <si>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</si>
  <si>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</si>
  <si>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</si>
  <si>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</si>
  <si>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</si>
  <si>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</si>
  <si>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</si>
  <si>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</si>
  <si>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</si>
  <si>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</si>
  <si>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</si>
  <si>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</si>
  <si>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</si>
  <si>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</si>
  <si>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</si>
  <si>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</si>
  <si>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</si>
  <si>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</si>
  <si>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</si>
  <si>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</si>
  <si>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</si>
  <si>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</si>
  <si>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</si>
  <si>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</si>
  <si>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</si>
  <si>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</si>
  <si>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</si>
  <si>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</si>
  <si>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</si>
  <si>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</si>
  <si>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</si>
  <si>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</si>
  <si>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</si>
  <si>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</si>
  <si>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</si>
  <si>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</si>
  <si>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</si>
  <si>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</si>
  <si>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</si>
  <si>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</si>
  <si>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</si>
  <si>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</si>
  <si>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</si>
  <si>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</si>
  <si>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</si>
  <si>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</si>
  <si>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</si>
  <si>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</si>
  <si>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</si>
  <si>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</si>
  <si>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</si>
  <si>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</si>
  <si>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</si>
  <si>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</si>
  <si>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</si>
  <si>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</si>
  <si>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</si>
  <si>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</si>
  <si>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</si>
  <si>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</si>
  <si>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</si>
  <si>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</si>
  <si>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</si>
  <si>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</si>
  <si>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</si>
  <si>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</si>
  <si>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</si>
  <si>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</si>
  <si>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</si>
  <si>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</si>
  <si>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</si>
  <si>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</si>
  <si>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</si>
  <si>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</si>
  <si>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</si>
  <si>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</si>
  <si>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</si>
  <si>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</si>
  <si>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</si>
  <si>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</si>
  <si>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</si>
  <si>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</si>
  <si>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</si>
  <si>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</si>
  <si>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</si>
  <si>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</si>
  <si>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</si>
  <si>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</si>
  <si>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</si>
  <si>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</si>
  <si>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</si>
  <si>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</si>
  <si>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</si>
  <si>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</si>
  <si>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</si>
  <si>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</si>
  <si>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</si>
  <si>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</si>
  <si>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</si>
  <si>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</si>
  <si>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</si>
  <si>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</si>
  <si>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</si>
  <si>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</si>
  <si>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</si>
  <si>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</si>
  <si>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</si>
  <si>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</si>
  <si>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</si>
  <si>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</si>
  <si>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</si>
  <si>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</si>
  <si>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</si>
  <si>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</si>
  <si>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</si>
  <si>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</si>
  <si>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</si>
  <si>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</si>
  <si>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</si>
  <si>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</si>
  <si>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</si>
  <si>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</si>
  <si>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</si>
  <si>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</si>
  <si>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</si>
  <si>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</si>
  <si>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</si>
  <si>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</si>
  <si>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</si>
  <si>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</si>
  <si>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</si>
  <si>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</si>
  <si>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</si>
  <si>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</si>
  <si>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</si>
  <si>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</si>
  <si>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</si>
  <si>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</si>
  <si>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</si>
  <si>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</si>
  <si>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</si>
  <si>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</si>
  <si>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</si>
  <si>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</si>
  <si>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</si>
  <si>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</si>
  <si>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</si>
  <si>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</si>
  <si>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</si>
  <si>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</si>
  <si>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</si>
  <si>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</si>
  <si>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</si>
  <si>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</si>
  <si>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</si>
  <si>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</si>
  <si>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</si>
  <si>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</si>
  <si>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</si>
  <si>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</si>
  <si>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</si>
  <si>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</si>
  <si>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</si>
  <si>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</si>
  <si>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</si>
  <si>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</si>
  <si>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</si>
  <si>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</si>
  <si>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</si>
  <si>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</si>
  <si>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</si>
  <si>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</si>
  <si>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</si>
  <si>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</si>
  <si>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</si>
  <si>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</si>
  <si>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</si>
  <si>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</si>
  <si>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</si>
  <si>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</si>
  <si>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</si>
  <si>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</si>
  <si>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</si>
  <si>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</si>
  <si>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</si>
  <si>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</si>
  <si>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</si>
  <si>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</si>
  <si>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</si>
  <si>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</si>
  <si>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</si>
  <si>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</si>
  <si>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</si>
  <si>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</si>
  <si>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</si>
  <si>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</si>
  <si>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</si>
  <si>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</si>
  <si>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</si>
  <si>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</si>
  <si>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</si>
  <si>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</si>
  <si>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</si>
  <si>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</si>
  <si>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</si>
  <si>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</si>
  <si>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</si>
  <si>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</si>
  <si>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</si>
  <si>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</si>
  <si>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</si>
  <si>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</si>
  <si>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</si>
  <si>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</si>
  <si>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</si>
  <si>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</si>
  <si>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</si>
  <si>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</si>
  <si>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</si>
  <si>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</si>
  <si>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</si>
  <si>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</si>
  <si>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</si>
  <si>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</si>
  <si>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</si>
  <si>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</si>
  <si>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</si>
  <si>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</si>
  <si>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</si>
  <si>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</si>
  <si>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</si>
  <si>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</si>
  <si>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</si>
  <si>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</si>
  <si>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</si>
  <si>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</si>
  <si>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</si>
  <si>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</si>
  <si>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</si>
  <si>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</si>
  <si>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</si>
  <si>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</si>
  <si>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</si>
  <si>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</si>
  <si>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</si>
  <si>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</si>
  <si>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</si>
  <si>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</si>
  <si>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</si>
  <si>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</si>
  <si>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</si>
  <si>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</si>
  <si>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</si>
  <si>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</si>
  <si>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</si>
  <si>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</si>
  <si>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</si>
  <si>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</si>
  <si>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</si>
  <si>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</si>
  <si>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</si>
  <si>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</si>
  <si>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</si>
  <si>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</si>
  <si>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</si>
  <si>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</si>
  <si>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</si>
  <si>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</si>
  <si>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</si>
  <si>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</si>
  <si>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</si>
  <si>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</si>
  <si>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</si>
  <si>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</si>
  <si>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</si>
  <si>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</si>
  <si>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</si>
  <si>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</si>
  <si>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</si>
  <si>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</si>
  <si>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</si>
  <si>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</si>
  <si>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</si>
  <si>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</si>
  <si>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</si>
  <si>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</si>
  <si>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</si>
  <si>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</si>
  <si>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</si>
  <si>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</si>
  <si>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</si>
  <si>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</si>
  <si>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</si>
  <si>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</si>
  <si>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</si>
  <si>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</si>
  <si>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</si>
  <si>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</si>
  <si>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</si>
  <si>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</si>
  <si>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</si>
  <si>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</si>
  <si>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</si>
  <si>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</si>
  <si>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</si>
  <si>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</si>
  <si>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</si>
  <si>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</si>
  <si>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</si>
  <si>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</si>
  <si>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</si>
  <si>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</si>
  <si>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</si>
  <si>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</si>
  <si>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</si>
  <si>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</si>
  <si>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</si>
  <si>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</si>
  <si>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</si>
  <si>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</si>
  <si>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</si>
  <si>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</si>
  <si>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</si>
  <si>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</si>
  <si>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</si>
  <si>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</si>
  <si>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</si>
  <si>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</si>
  <si>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</si>
  <si>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</si>
  <si>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</si>
  <si>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</si>
  <si>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</si>
  <si>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</si>
  <si>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</si>
  <si>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</si>
  <si>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</si>
  <si>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</si>
  <si>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</si>
  <si>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</si>
  <si>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</si>
  <si>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</si>
  <si>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</si>
  <si>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</si>
  <si>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</si>
  <si>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</si>
  <si>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</si>
  <si>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</si>
  <si>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</si>
  <si>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</si>
  <si>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</si>
  <si>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</si>
  <si>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</si>
  <si>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</si>
  <si>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</si>
  <si>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</si>
  <si>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</si>
  <si>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</si>
  <si>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</si>
  <si>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</si>
  <si>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</si>
  <si>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</si>
  <si>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</si>
  <si>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</si>
  <si>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</si>
  <si>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</si>
  <si>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</si>
  <si>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</si>
  <si>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</si>
  <si>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</si>
  <si>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</si>
  <si>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</si>
  <si>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</si>
  <si>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</si>
  <si>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</si>
  <si>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</si>
  <si>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</si>
  <si>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</si>
  <si>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</si>
  <si>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</si>
  <si>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</si>
  <si>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</si>
  <si>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</si>
  <si>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</si>
  <si>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</si>
  <si>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</si>
  <si>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</si>
  <si>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</si>
  <si>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</si>
  <si>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</si>
  <si>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</si>
  <si>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</si>
  <si>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</si>
  <si>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</si>
  <si>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</si>
  <si>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</si>
  <si>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</si>
  <si>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</si>
  <si>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</si>
  <si>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</si>
  <si>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</si>
  <si>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</si>
  <si>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</si>
  <si>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</si>
  <si>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</si>
  <si>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</si>
  <si>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</si>
  <si>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</si>
  <si>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</si>
  <si>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</si>
  <si>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</si>
  <si>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</si>
  <si>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</si>
  <si>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</si>
  <si>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</si>
  <si>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</si>
  <si>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</si>
  <si>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</si>
  <si>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</si>
  <si>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</si>
  <si>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</si>
  <si>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</si>
  <si>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</si>
  <si>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</si>
  <si>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</si>
  <si>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</si>
  <si>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</si>
  <si>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</si>
  <si>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</si>
  <si>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</si>
  <si>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</si>
  <si>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</si>
  <si>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</si>
  <si>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</si>
  <si>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</si>
  <si>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</si>
  <si>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</si>
  <si>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</si>
  <si>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</si>
  <si>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</si>
  <si>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</si>
  <si>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</si>
  <si>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</si>
  <si>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</si>
  <si>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</si>
  <si>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</si>
  <si>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</si>
  <si>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</si>
  <si>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</si>
  <si>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</si>
  <si>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</si>
  <si>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</si>
  <si>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</si>
  <si>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</si>
  <si>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</si>
  <si>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</si>
  <si>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</si>
  <si>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</si>
  <si>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</si>
  <si>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</si>
  <si>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</si>
  <si>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</si>
  <si>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</si>
  <si>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</si>
  <si>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</si>
  <si>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</si>
  <si>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</si>
  <si>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</si>
  <si>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</si>
  <si>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</si>
  <si>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</si>
  <si>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</si>
  <si>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</si>
  <si>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</si>
  <si>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</si>
  <si>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</si>
  <si>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</si>
  <si>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</si>
  <si>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</si>
  <si>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</si>
  <si>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</si>
  <si>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</si>
  <si>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</si>
  <si>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</si>
  <si>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</si>
  <si>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</si>
  <si>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</si>
  <si>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</si>
  <si>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</si>
  <si>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</si>
  <si>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</si>
  <si>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</si>
  <si>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</si>
  <si>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</si>
  <si>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</si>
  <si>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</si>
  <si>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</si>
  <si>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</si>
  <si>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</si>
  <si>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</si>
  <si>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</si>
  <si>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</si>
  <si>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</si>
  <si>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</si>
  <si>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</si>
  <si>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</si>
  <si>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</si>
  <si>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</si>
  <si>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</si>
  <si>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</si>
  <si>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</si>
  <si>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</si>
  <si>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</si>
  <si>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</si>
  <si>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</si>
  <si>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</si>
  <si>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</si>
  <si>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</si>
  <si>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</si>
  <si>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</si>
  <si>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</si>
  <si>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</si>
  <si>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</si>
  <si>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</si>
  <si>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</si>
  <si>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</si>
  <si>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</si>
  <si>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</si>
  <si>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</si>
  <si>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</si>
  <si>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</si>
  <si>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</si>
  <si>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</si>
  <si>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</si>
  <si>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</si>
  <si>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</si>
  <si>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</si>
  <si>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</si>
  <si>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</si>
  <si>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</si>
  <si>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</si>
  <si>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</si>
  <si>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</si>
  <si>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</si>
  <si>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</si>
  <si>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</si>
  <si>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</si>
  <si>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</si>
  <si>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</si>
  <si>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</si>
  <si>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</si>
  <si>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</si>
  <si>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</si>
  <si>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</si>
  <si>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</si>
  <si>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</si>
  <si>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</si>
  <si>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</si>
  <si>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</si>
  <si>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</si>
  <si>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</si>
  <si>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</si>
  <si>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</si>
  <si>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</si>
  <si>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</si>
  <si>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</si>
  <si>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</si>
  <si>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</si>
  <si>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</si>
  <si>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</si>
  <si>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</si>
  <si>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</si>
  <si>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</si>
  <si>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</si>
  <si>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</si>
  <si>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</si>
  <si>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</si>
  <si>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</si>
  <si>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</si>
  <si>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</si>
  <si>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</si>
  <si>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</si>
  <si>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</si>
  <si>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</si>
  <si>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</si>
  <si>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</si>
  <si>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</si>
  <si>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</si>
  <si>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</si>
  <si>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</si>
  <si>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</si>
  <si>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</si>
  <si>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</si>
  <si>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</si>
  <si>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</si>
  <si>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</si>
  <si>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</si>
  <si>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</si>
  <si>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</si>
  <si>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</si>
  <si>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</si>
  <si>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</si>
  <si>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</si>
  <si>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</si>
  <si>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</si>
  <si>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</si>
  <si>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</si>
  <si>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</si>
  <si>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</si>
  <si>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</si>
  <si>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</si>
  <si>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</si>
  <si>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</si>
  <si>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</si>
  <si>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</si>
  <si>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</si>
  <si>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</si>
  <si>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</si>
  <si>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</si>
  <si>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</si>
  <si>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</si>
  <si>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</si>
  <si>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</si>
  <si>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</si>
  <si>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</si>
  <si>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</si>
  <si>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</si>
  <si>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</si>
  <si>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</si>
  <si>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</si>
  <si>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</si>
  <si>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</si>
  <si>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</si>
  <si>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</si>
  <si>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</si>
  <si>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</si>
  <si>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</si>
  <si>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</si>
  <si>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</si>
  <si>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</si>
  <si>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</si>
  <si>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</si>
  <si>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</si>
  <si>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</si>
  <si>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</si>
  <si>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</si>
  <si>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</si>
  <si>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</si>
  <si>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</si>
  <si>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</si>
  <si>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</si>
  <si>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</si>
  <si>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</si>
  <si>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</si>
  <si>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</si>
  <si>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</si>
  <si>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</si>
  <si>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</si>
  <si>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</si>
  <si>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</si>
  <si>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</si>
  <si>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</si>
  <si>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</si>
  <si>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</si>
  <si>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</si>
  <si>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</si>
  <si>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</si>
  <si>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</si>
  <si>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</si>
  <si>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</si>
  <si>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</si>
  <si>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</si>
  <si>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</si>
  <si>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</si>
  <si>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</si>
  <si>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</si>
  <si>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</si>
  <si>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</si>
  <si>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</si>
  <si>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</si>
  <si>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</si>
  <si>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</si>
  <si>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</si>
  <si>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</si>
  <si>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</si>
  <si>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</si>
  <si>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</si>
  <si>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</si>
  <si>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</si>
  <si>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</si>
  <si>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</si>
  <si>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</si>
  <si>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</si>
  <si>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</si>
  <si>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</si>
  <si>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</si>
  <si>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</si>
  <si>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</si>
  <si>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</si>
  <si>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</si>
  <si>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</si>
  <si>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</si>
  <si>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</si>
  <si>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</si>
  <si>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</si>
  <si>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</si>
  <si>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</si>
  <si>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</si>
  <si>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</si>
  <si>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</si>
  <si>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</si>
  <si>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</si>
  <si>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</si>
  <si>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</si>
  <si>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</si>
  <si>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</si>
  <si>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</si>
  <si>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</si>
  <si>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</si>
  <si>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</si>
  <si>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</si>
  <si>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</si>
  <si>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</si>
  <si>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</si>
  <si>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</si>
  <si>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</si>
  <si>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</si>
  <si>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</si>
  <si>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</si>
  <si>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</si>
  <si>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</si>
  <si>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</si>
  <si>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</si>
  <si>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</si>
  <si>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</si>
  <si>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</si>
  <si>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</si>
  <si>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</si>
  <si>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</si>
  <si>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</si>
  <si>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</si>
  <si>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</si>
  <si>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</si>
  <si>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</si>
  <si>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</si>
  <si>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</si>
  <si>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</si>
  <si>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</si>
  <si>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</si>
  <si>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</si>
  <si>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</si>
  <si>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</si>
  <si>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</si>
  <si>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</si>
  <si>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</si>
  <si>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</si>
  <si>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</si>
  <si>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</si>
  <si>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</si>
  <si>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</si>
  <si>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</si>
  <si>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</si>
  <si>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</si>
  <si>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</si>
  <si>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</si>
  <si>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</si>
  <si>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</si>
  <si>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</si>
  <si>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</si>
  <si>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</si>
  <si>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</si>
  <si>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</si>
  <si>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</si>
  <si>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</si>
  <si>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</si>
  <si>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</si>
  <si>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</si>
  <si>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</si>
  <si>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</si>
  <si>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</si>
  <si>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</si>
  <si>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</si>
  <si>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</si>
  <si>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</si>
  <si>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</si>
  <si>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</si>
  <si>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</si>
  <si>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</si>
  <si>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</si>
  <si>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</si>
  <si>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</si>
  <si>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</si>
  <si>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</si>
  <si>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</si>
  <si>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</si>
  <si>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</si>
  <si>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</si>
  <si>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</si>
  <si>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</si>
  <si>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</si>
  <si>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</si>
  <si>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</si>
  <si>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</si>
  <si>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</si>
  <si>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</si>
  <si>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</si>
  <si>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</si>
  <si>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</si>
  <si>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</si>
  <si>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</si>
  <si>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</si>
  <si>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</si>
  <si>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</si>
  <si>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</si>
  <si>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</si>
  <si>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</si>
  <si>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</si>
  <si>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</si>
  <si>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</si>
  <si>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</si>
  <si>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</si>
  <si>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</si>
  <si>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</si>
  <si>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</si>
  <si>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</si>
  <si>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</si>
  <si>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</si>
  <si>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</si>
  <si>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</si>
  <si>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</si>
  <si>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</si>
  <si>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</si>
  <si>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</si>
  <si>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</si>
  <si>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</si>
  <si>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</si>
  <si>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</si>
  <si>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</si>
  <si>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</si>
  <si>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</si>
  <si>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</si>
  <si>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</si>
  <si>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</si>
  <si>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</si>
  <si>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</si>
  <si>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</si>
  <si>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</si>
  <si>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</si>
  <si>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</si>
  <si>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</si>
  <si>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</si>
  <si>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</si>
  <si>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</si>
  <si>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</si>
  <si>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</si>
  <si>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</si>
  <si>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</si>
  <si>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</si>
  <si>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</si>
  <si>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</si>
  <si>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</si>
  <si>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</si>
  <si>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</si>
  <si>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</si>
  <si>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</si>
  <si>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</si>
  <si>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</si>
  <si>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</si>
  <si>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</si>
  <si>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</si>
  <si>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</si>
  <si>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</si>
  <si>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</si>
  <si>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</si>
  <si>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</si>
  <si>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</si>
  <si>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</si>
  <si>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</si>
  <si>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</si>
  <si>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</si>
  <si>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</si>
  <si>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</si>
  <si>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</si>
  <si>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</si>
  <si>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</si>
  <si>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</si>
  <si>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</si>
  <si>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</si>
  <si>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</si>
  <si>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</si>
  <si>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</si>
  <si>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</si>
  <si>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</si>
  <si>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</si>
  <si>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</si>
  <si>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</si>
  <si>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</si>
  <si>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</si>
  <si>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</si>
  <si>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</si>
  <si>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</si>
  <si>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</si>
  <si>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</si>
  <si>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</si>
  <si>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</si>
  <si>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</si>
  <si>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</si>
  <si>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</si>
  <si>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</si>
  <si>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</si>
  <si>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</si>
  <si>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</si>
  <si>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</si>
  <si>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</si>
  <si>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</si>
  <si>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</si>
  <si>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</si>
  <si>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</si>
  <si>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</si>
  <si>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</si>
  <si>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</si>
  <si>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</si>
  <si>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</si>
  <si>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</si>
  <si>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</si>
  <si>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</si>
  <si>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</si>
  <si>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</si>
  <si>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</si>
  <si>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</si>
  <si>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</si>
  <si>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</si>
  <si>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</si>
  <si>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</si>
  <si>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</si>
  <si>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</si>
  <si>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</si>
  <si>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</si>
  <si>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</si>
  <si>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</si>
  <si>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</si>
  <si>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</si>
  <si>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</si>
  <si>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</si>
  <si>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</si>
  <si>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</si>
  <si>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</si>
  <si>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</si>
  <si>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</si>
  <si>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</si>
  <si>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</si>
  <si>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</si>
  <si>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</si>
  <si>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</si>
  <si>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</si>
  <si>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</si>
  <si>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</si>
  <si>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</si>
  <si>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</si>
  <si>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</si>
  <si>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</si>
  <si>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</si>
  <si>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</si>
  <si>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</si>
  <si>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</si>
  <si>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</si>
  <si>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</si>
  <si>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</si>
  <si>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</si>
  <si>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</si>
  <si>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</si>
  <si>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</si>
  <si>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</si>
  <si>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</si>
  <si>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</si>
  <si>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</si>
  <si>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</si>
  <si>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</si>
  <si>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</si>
  <si>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</si>
  <si>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</si>
  <si>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</si>
  <si>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</si>
  <si>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</si>
  <si>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</si>
  <si>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</si>
  <si>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</si>
  <si>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</si>
  <si>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</si>
  <si>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</si>
  <si>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</si>
  <si>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</si>
  <si>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</si>
  <si>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</si>
  <si>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</si>
  <si>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</si>
  <si>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</si>
  <si>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</si>
  <si>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</si>
  <si>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</si>
  <si>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</si>
  <si>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</si>
  <si>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</si>
  <si>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</si>
  <si>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</si>
  <si>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</si>
  <si>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</si>
  <si>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</si>
  <si>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</si>
  <si>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</si>
  <si>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</si>
  <si>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</si>
  <si>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</si>
  <si>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</si>
  <si>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</si>
  <si>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</si>
  <si>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</si>
  <si>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</si>
  <si>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</si>
  <si>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</si>
  <si>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</si>
  <si>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</si>
  <si>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</si>
  <si>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</si>
  <si>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</si>
  <si>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</si>
  <si>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</si>
  <si>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</si>
  <si>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</si>
  <si>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</si>
  <si>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</si>
  <si>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</si>
  <si>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</si>
  <si>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</si>
  <si>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</si>
  <si>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</si>
  <si>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</si>
  <si>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</si>
  <si>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</si>
  <si>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</si>
  <si>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</si>
  <si>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</si>
  <si>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</si>
  <si>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</si>
  <si>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</si>
  <si>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</si>
  <si>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</si>
  <si>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</si>
  <si>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</si>
  <si>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</si>
  <si>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</si>
  <si>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</si>
  <si>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</si>
  <si>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</si>
  <si>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</si>
  <si>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</si>
  <si>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</si>
  <si>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</si>
  <si>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</si>
  <si>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</si>
  <si>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</si>
  <si>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</si>
  <si>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</si>
  <si>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</si>
  <si>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</si>
  <si>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</si>
  <si>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</si>
  <si>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</si>
  <si>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</si>
  <si>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</si>
  <si>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</si>
  <si>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</si>
  <si>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</si>
  <si>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</si>
  <si>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</si>
  <si>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</si>
  <si>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</si>
  <si>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</si>
  <si>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</si>
  <si>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</si>
  <si>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</si>
  <si>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</si>
  <si>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</si>
  <si>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</si>
  <si>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</si>
  <si>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</si>
  <si>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</si>
  <si>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</si>
  <si>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</si>
  <si>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</si>
  <si>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</si>
  <si>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</si>
  <si>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</si>
  <si>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</si>
  <si>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</si>
  <si>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</si>
  <si>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</si>
  <si>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</si>
  <si>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</si>
  <si>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</si>
  <si>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</si>
  <si>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</si>
  <si>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</si>
  <si>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</si>
  <si>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</si>
  <si>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</si>
  <si>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</si>
  <si>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</si>
  <si>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</si>
  <si>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</si>
  <si>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</si>
  <si>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</si>
  <si>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</si>
  <si>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</si>
  <si>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</si>
  <si>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</si>
  <si>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</si>
  <si>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</si>
  <si>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</si>
  <si>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</si>
  <si>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</si>
  <si>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</si>
  <si>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</si>
  <si>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</si>
  <si>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</si>
  <si>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</si>
  <si>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</si>
  <si>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</si>
  <si>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</si>
  <si>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</si>
  <si>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</si>
  <si>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</si>
  <si>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</si>
  <si>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</si>
  <si>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</si>
  <si>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</si>
  <si>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</si>
  <si>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</si>
  <si>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</si>
  <si>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</si>
  <si>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</si>
  <si>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</si>
  <si>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</si>
  <si>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</si>
  <si>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</si>
  <si>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</si>
  <si>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</si>
  <si>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</si>
  <si>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</si>
  <si>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</si>
  <si>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</si>
  <si>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</si>
  <si>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</si>
  <si>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</si>
  <si>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</si>
  <si>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</si>
  <si>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</si>
  <si>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</si>
  <si>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</si>
  <si>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</si>
  <si>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</si>
  <si>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</si>
  <si>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</si>
  <si>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</si>
  <si>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</si>
  <si>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</si>
  <si>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</si>
  <si>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</si>
  <si>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</si>
  <si>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</si>
  <si>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</si>
  <si>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</si>
  <si>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</si>
  <si>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</si>
  <si>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</si>
  <si>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</si>
  <si>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</si>
  <si>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</si>
  <si>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</si>
  <si>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</si>
  <si>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</si>
  <si>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</si>
  <si>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</si>
  <si>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</si>
  <si>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</si>
  <si>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</si>
  <si>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</si>
  <si>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</si>
  <si>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</si>
  <si>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</si>
  <si>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</si>
  <si>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</si>
  <si>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</si>
  <si>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</si>
  <si>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</si>
  <si>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</si>
  <si>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</si>
  <si>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</si>
  <si>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</si>
  <si>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</si>
  <si>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</si>
  <si>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</si>
  <si>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</si>
  <si>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</si>
  <si>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</si>
  <si>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</si>
  <si>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</si>
  <si>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</si>
  <si>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</si>
  <si>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</si>
  <si>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</si>
  <si>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</si>
  <si>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</si>
  <si>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</si>
  <si>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</si>
  <si>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</si>
  <si>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</si>
  <si>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</si>
  <si>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</si>
  <si>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</si>
  <si>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</si>
  <si>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</si>
  <si>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</si>
  <si>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</si>
  <si>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</si>
  <si>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</si>
  <si>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</si>
  <si>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</si>
  <si>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</si>
  <si>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</si>
  <si>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</si>
  <si>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</si>
  <si>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</si>
  <si>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</si>
  <si>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</si>
  <si>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</si>
  <si>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</si>
  <si>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</si>
  <si>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</si>
  <si>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</si>
  <si>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</si>
  <si>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</si>
  <si>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</si>
  <si>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</si>
  <si>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</si>
  <si>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</si>
  <si>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</si>
  <si>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</si>
  <si>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</si>
  <si>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</si>
  <si>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</si>
  <si>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</si>
  <si>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</si>
  <si>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</si>
  <si>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</si>
  <si>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</si>
  <si>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</si>
  <si>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</si>
  <si>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</si>
  <si>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</si>
  <si>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</si>
  <si>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</si>
  <si>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</si>
  <si>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</si>
  <si>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</si>
  <si>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</si>
  <si>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</si>
  <si>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</si>
  <si>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</si>
  <si>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</si>
  <si>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</si>
  <si>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</si>
  <si>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</si>
  <si>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</si>
  <si>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</si>
  <si>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</si>
  <si>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</si>
  <si>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</si>
  <si>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</si>
  <si>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</si>
  <si>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</si>
  <si>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</si>
  <si>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</si>
  <si>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</si>
  <si>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</si>
  <si>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</si>
  <si>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</si>
  <si>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</si>
  <si>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</si>
  <si>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</si>
  <si>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</si>
  <si>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</si>
  <si>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</si>
  <si>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</si>
  <si>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</si>
  <si>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</si>
  <si>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</si>
  <si>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</si>
  <si>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</si>
  <si>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</si>
  <si>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</si>
  <si>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</si>
  <si>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</si>
  <si>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</si>
  <si>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</si>
  <si>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</si>
  <si>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</si>
  <si>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</si>
  <si>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</si>
  <si>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</si>
  <si>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</si>
  <si>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</si>
  <si>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</si>
  <si>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</si>
  <si>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</si>
  <si>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</si>
  <si>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</si>
  <si>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</si>
  <si>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</si>
  <si>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</si>
  <si>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</si>
  <si>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</si>
  <si>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</si>
  <si>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</si>
  <si>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</si>
  <si>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</si>
  <si>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</si>
  <si>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</si>
  <si>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</si>
  <si>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</si>
  <si>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</si>
  <si>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</si>
  <si>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</si>
  <si>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</si>
  <si>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</si>
  <si>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</si>
  <si>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</si>
  <si>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</si>
  <si>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</si>
  <si>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</si>
  <si>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</si>
  <si>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</si>
  <si>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</si>
  <si>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</si>
  <si>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</si>
  <si>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</si>
  <si>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</si>
  <si>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</si>
  <si>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</si>
  <si>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</si>
  <si>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</si>
  <si>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</si>
  <si>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</si>
  <si>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</si>
  <si>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</si>
  <si>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</si>
  <si>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</si>
  <si>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</si>
  <si>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</si>
  <si>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</si>
  <si>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</si>
  <si>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</si>
  <si>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</si>
  <si>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</si>
  <si>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</si>
  <si>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</si>
  <si>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</si>
  <si>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</si>
  <si>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</si>
  <si>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</si>
  <si>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</si>
  <si>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</si>
  <si>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</si>
  <si>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</si>
  <si>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</si>
  <si>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</si>
  <si>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</si>
  <si>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</si>
  <si>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</si>
  <si>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</si>
  <si>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</si>
  <si>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</si>
  <si>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</si>
  <si>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</si>
  <si>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</si>
  <si>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</si>
  <si>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</si>
  <si>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</si>
  <si>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</si>
  <si>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</si>
  <si>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</si>
  <si>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</si>
  <si>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</si>
  <si>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</si>
  <si>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</si>
  <si>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</si>
  <si>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</si>
  <si>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</si>
  <si>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</si>
  <si>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</si>
  <si>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</si>
  <si>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</si>
  <si>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</si>
  <si>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</si>
  <si>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</si>
  <si>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</si>
  <si>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</si>
  <si>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</si>
  <si>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</si>
  <si>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</si>
  <si>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</si>
  <si>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</si>
  <si>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</si>
  <si>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</si>
  <si>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</si>
  <si>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</si>
  <si>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</si>
  <si>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</si>
  <si>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</si>
  <si>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</si>
  <si>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</si>
  <si>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</si>
  <si>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</si>
  <si>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</si>
  <si>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</si>
  <si>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</si>
  <si>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</si>
  <si>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</si>
  <si>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</si>
  <si>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</si>
  <si>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</si>
  <si>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</si>
  <si>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</si>
  <si>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</si>
  <si>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</si>
  <si>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</si>
  <si>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</si>
  <si>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</si>
  <si>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</si>
  <si>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</si>
  <si>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</si>
  <si>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</si>
  <si>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</si>
  <si>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</si>
  <si>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</si>
  <si>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</si>
  <si>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</si>
  <si>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</si>
  <si>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</si>
  <si>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</si>
  <si>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</si>
  <si>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</si>
  <si>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</si>
  <si>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</si>
  <si>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</si>
  <si>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</si>
  <si>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</si>
  <si>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</si>
  <si>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</si>
  <si>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</si>
  <si>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</si>
  <si>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</si>
  <si>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</si>
  <si>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</si>
  <si>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</si>
  <si>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</si>
  <si>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</si>
  <si>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</si>
  <si>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</si>
  <si>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</si>
  <si>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</si>
  <si>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</si>
  <si>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</si>
  <si>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</si>
  <si>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</si>
  <si>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</si>
  <si>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</si>
  <si>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</si>
  <si>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</si>
  <si>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</si>
  <si>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</si>
  <si>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</si>
  <si>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</si>
  <si>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</si>
  <si>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</si>
  <si>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</si>
  <si>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</si>
  <si>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</si>
  <si>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</si>
  <si>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</si>
  <si>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</si>
  <si>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</si>
  <si>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</si>
  <si>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</si>
  <si>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</si>
  <si>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</si>
  <si>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</si>
  <si>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</si>
  <si>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</si>
  <si>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</si>
  <si>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</si>
  <si>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</si>
  <si>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</si>
  <si>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</si>
  <si>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</si>
  <si>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</si>
  <si>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</si>
  <si>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</si>
  <si>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</si>
  <si>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</si>
  <si>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</si>
  <si>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</si>
  <si>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</si>
  <si>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</si>
  <si>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</si>
  <si>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</si>
  <si>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</si>
  <si>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</si>
  <si>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</si>
  <si>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</si>
  <si>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</si>
  <si>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</si>
  <si>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</si>
  <si>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</si>
  <si>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</si>
  <si>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</si>
  <si>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</si>
  <si>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</si>
  <si>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</si>
  <si>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</si>
  <si>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</si>
  <si>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</si>
  <si>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</si>
  <si>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</si>
  <si>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</si>
  <si>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</si>
  <si>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</si>
  <si>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</si>
  <si>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</si>
  <si>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</si>
  <si>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</si>
  <si>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</si>
  <si>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</si>
  <si>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</si>
  <si>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</si>
  <si>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</si>
  <si>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</si>
  <si>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</si>
  <si>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</si>
  <si>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</si>
  <si>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</si>
  <si>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</si>
  <si>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</si>
  <si>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</si>
  <si>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</si>
  <si>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</si>
  <si>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</si>
  <si>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</si>
  <si>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</si>
  <si>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</si>
  <si>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</si>
  <si>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</si>
  <si>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</si>
  <si>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</si>
  <si>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</si>
  <si>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</si>
  <si>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</si>
  <si>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</si>
  <si>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</si>
  <si>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</si>
  <si>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</si>
  <si>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</si>
  <si>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</si>
  <si>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</si>
  <si>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</si>
  <si>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</si>
  <si>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</si>
  <si>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</si>
  <si>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</si>
  <si>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</si>
  <si>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</si>
  <si>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</si>
  <si>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</si>
  <si>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</si>
  <si>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</si>
  <si>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</si>
  <si>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</si>
  <si>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</si>
  <si>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</si>
  <si>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</si>
  <si>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</si>
  <si>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</si>
  <si>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</si>
  <si>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</si>
  <si>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</si>
  <si>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</si>
  <si>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</si>
  <si>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</si>
  <si>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</si>
  <si>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</si>
  <si>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</si>
  <si>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</si>
  <si>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</si>
  <si>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</si>
  <si>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</si>
  <si>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</si>
  <si>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</si>
  <si>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</si>
  <si>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</si>
  <si>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</si>
  <si>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</si>
  <si>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</si>
  <si>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</si>
  <si>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</si>
  <si>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</si>
  <si>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</si>
  <si>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</si>
  <si>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</si>
  <si>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</si>
  <si>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</si>
  <si>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</si>
  <si>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</si>
  <si>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</si>
  <si>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</si>
  <si>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</si>
  <si>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</si>
  <si>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</si>
  <si>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</si>
  <si>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</si>
  <si>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</si>
  <si>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</si>
  <si>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</si>
  <si>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</si>
  <si>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</si>
  <si>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</si>
  <si>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</si>
  <si>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</si>
  <si>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</si>
  <si>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</si>
  <si>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</si>
  <si>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</si>
  <si>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</si>
  <si>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</si>
  <si>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</si>
  <si>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</si>
  <si>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</si>
  <si>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</si>
  <si>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</si>
  <si>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</si>
  <si>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</si>
  <si>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</si>
  <si>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</si>
  <si>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</si>
  <si>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</si>
  <si>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</si>
  <si>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</si>
  <si>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</si>
  <si>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</si>
  <si>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</si>
  <si>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</si>
  <si>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</si>
  <si>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</si>
  <si>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</si>
  <si>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</si>
  <si>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</si>
  <si>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</si>
  <si>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</si>
  <si>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</si>
  <si>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</si>
  <si>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</si>
  <si>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</si>
  <si>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</si>
  <si>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</si>
  <si>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</si>
  <si>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</si>
  <si>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</si>
  <si>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</si>
  <si>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</si>
  <si>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</si>
  <si>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</si>
  <si>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</si>
  <si>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</si>
  <si>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</si>
  <si>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</si>
  <si>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</si>
  <si>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</si>
  <si>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</si>
  <si>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</si>
  <si>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</si>
  <si>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</si>
  <si>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</si>
  <si>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</si>
  <si>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</si>
  <si>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</si>
  <si>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</si>
  <si>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</si>
  <si>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</si>
  <si>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</si>
  <si>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</si>
  <si>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</si>
  <si>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</si>
  <si>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</si>
  <si>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</si>
  <si>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</si>
  <si>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</si>
  <si>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</si>
  <si>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</si>
  <si>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</si>
  <si>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</si>
  <si>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</si>
  <si>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</si>
  <si>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</si>
  <si>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</si>
  <si>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</si>
  <si>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</si>
  <si>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</si>
  <si>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</si>
  <si>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</si>
  <si>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</si>
  <si>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</si>
  <si>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</si>
  <si>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</si>
  <si>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</si>
  <si>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</si>
  <si>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</si>
  <si>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</si>
  <si>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</si>
  <si>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</si>
  <si>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</si>
  <si>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</si>
  <si>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</si>
  <si>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</si>
  <si>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</si>
  <si>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</si>
  <si>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</si>
  <si>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</si>
  <si>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</si>
  <si>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</si>
  <si>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</si>
  <si>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</si>
  <si>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</si>
  <si>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</si>
  <si>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</si>
  <si>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</si>
  <si>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</si>
  <si>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</si>
  <si>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</si>
  <si>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</si>
  <si>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</si>
  <si>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</si>
  <si>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</si>
  <si>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</si>
  <si>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</si>
  <si>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</si>
  <si>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</si>
  <si>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</si>
  <si>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</si>
  <si>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</si>
  <si>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</si>
  <si>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</si>
  <si>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</si>
  <si>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</si>
  <si>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</si>
  <si>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</si>
  <si>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</si>
  <si>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</si>
  <si>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</si>
  <si>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</si>
  <si>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</si>
  <si>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</si>
  <si>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</si>
  <si>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</si>
  <si>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</si>
  <si>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</si>
  <si>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</si>
  <si>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</si>
  <si>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</si>
  <si>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</si>
  <si>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</si>
  <si>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</si>
  <si>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</si>
  <si>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</si>
  <si>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</si>
  <si>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</si>
  <si>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</si>
  <si>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</si>
  <si>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</si>
  <si>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</si>
  <si>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</si>
  <si>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</si>
  <si>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</si>
  <si>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</si>
  <si>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</si>
  <si>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</si>
  <si>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</si>
  <si>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</si>
  <si>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</si>
  <si>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</si>
  <si>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</si>
  <si>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</si>
  <si>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</si>
  <si>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</si>
  <si>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</si>
  <si>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</si>
  <si>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</si>
  <si>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</si>
  <si>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</si>
  <si>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</si>
  <si>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</si>
  <si>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</si>
  <si>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</si>
  <si>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</si>
  <si>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</si>
  <si>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</si>
  <si>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</si>
  <si>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</si>
  <si>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</si>
  <si>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</si>
  <si>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</si>
  <si>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</si>
  <si>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</si>
  <si>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</si>
  <si>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</si>
  <si>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</si>
  <si>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</si>
  <si>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</si>
  <si>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</si>
  <si>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</si>
  <si>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</si>
  <si>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</si>
  <si>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</si>
  <si>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</si>
  <si>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</si>
  <si>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</si>
  <si>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</si>
  <si>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</si>
  <si>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</si>
  <si>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</si>
  <si>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</si>
  <si>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</si>
  <si>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</si>
  <si>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</si>
  <si>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</si>
  <si>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</si>
  <si>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</si>
  <si>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</si>
  <si>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</si>
  <si>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</si>
  <si>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</si>
  <si>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</si>
  <si>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</si>
  <si>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</si>
  <si>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</si>
  <si>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</si>
  <si>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</si>
  <si>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</si>
  <si>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</si>
  <si>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</si>
  <si>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</si>
  <si>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</si>
  <si>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</si>
  <si>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</si>
  <si>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</si>
  <si>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</si>
  <si>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</si>
  <si>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</si>
  <si>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</si>
  <si>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</si>
  <si>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</si>
  <si>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</si>
  <si>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</si>
  <si>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</si>
  <si>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</si>
  <si>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</si>
  <si>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</si>
  <si>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</si>
  <si>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</si>
  <si>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</si>
  <si>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</si>
  <si>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</si>
  <si>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</si>
  <si>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</si>
  <si>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</si>
  <si>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</si>
  <si>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</si>
  <si>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</si>
  <si>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</si>
  <si>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</si>
  <si>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</si>
  <si>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</si>
  <si>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</si>
  <si>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</si>
  <si>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</si>
  <si>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</si>
  <si>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</si>
  <si>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</si>
  <si>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</si>
  <si>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</si>
  <si>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</si>
  <si>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</si>
  <si>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</si>
  <si>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</si>
  <si>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</si>
  <si>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</si>
  <si>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</si>
  <si>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</si>
  <si>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</si>
  <si>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</si>
  <si>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</si>
  <si>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</si>
  <si>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</si>
  <si>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</si>
  <si>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</si>
  <si>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</si>
  <si>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</si>
  <si>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</si>
  <si>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</si>
  <si>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</si>
  <si>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</si>
  <si>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</si>
  <si>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</si>
  <si>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</si>
  <si>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</si>
  <si>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</si>
  <si>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</si>
  <si>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</si>
  <si>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</si>
  <si>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</si>
  <si>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</si>
  <si>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</si>
  <si>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</si>
  <si>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</si>
  <si>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</si>
  <si>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</si>
  <si>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</si>
  <si>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</si>
  <si>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</si>
  <si>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</si>
  <si>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</si>
  <si>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</si>
  <si>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</si>
  <si>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</si>
  <si>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</si>
  <si>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</si>
  <si>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</si>
  <si>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</si>
  <si>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</si>
  <si>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</si>
  <si>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</si>
  <si>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</si>
  <si>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</si>
  <si>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</si>
  <si>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</si>
  <si>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</si>
  <si>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</si>
  <si>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</si>
  <si>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</si>
  <si>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</si>
  <si>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</si>
  <si>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</si>
  <si>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</si>
  <si>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</si>
  <si>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</si>
  <si>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</si>
  <si>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</si>
  <si>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</si>
  <si>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</si>
  <si>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</si>
  <si>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</si>
  <si>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</si>
  <si>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</si>
  <si>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</si>
  <si>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</si>
  <si>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</si>
  <si>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</si>
  <si>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</si>
  <si>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</si>
  <si>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</si>
  <si>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</si>
  <si>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</si>
  <si>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</si>
  <si>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</si>
  <si>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</si>
  <si>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</si>
  <si>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</si>
  <si>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</si>
  <si>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</si>
  <si>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</si>
  <si>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</si>
  <si>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</si>
  <si>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</si>
  <si>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</si>
  <si>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</si>
  <si>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</si>
  <si>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</si>
  <si>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</si>
  <si>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</si>
  <si>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</si>
  <si>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</si>
  <si>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</si>
  <si>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</si>
  <si>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</si>
  <si>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</si>
  <si>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</si>
  <si>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</si>
  <si>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</si>
  <si>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</si>
  <si>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</si>
  <si>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</si>
  <si>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</si>
  <si>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</si>
  <si>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</si>
  <si>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</si>
  <si>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</si>
  <si>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</si>
  <si>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</si>
  <si>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</si>
  <si>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</si>
  <si>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</si>
  <si>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</si>
  <si>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</si>
  <si>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</si>
  <si>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</si>
  <si>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</si>
  <si>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</si>
  <si>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</si>
  <si>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</si>
  <si>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</si>
  <si>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</si>
  <si>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</si>
  <si>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</si>
  <si>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</si>
  <si>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</si>
  <si>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</si>
  <si>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</si>
  <si>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</si>
  <si>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</si>
  <si>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</si>
  <si>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</si>
  <si>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</si>
  <si>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</si>
  <si>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</si>
  <si>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</si>
  <si>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</si>
  <si>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</si>
  <si>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</si>
  <si>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</si>
  <si>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</si>
  <si>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</si>
  <si>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</si>
  <si>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</si>
  <si>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</si>
  <si>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</si>
  <si>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</si>
  <si>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</si>
  <si>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</si>
  <si>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</si>
  <si>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</si>
  <si>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</si>
  <si>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</si>
  <si>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</si>
  <si>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</si>
  <si>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</si>
  <si>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</si>
  <si>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</si>
  <si>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</si>
  <si>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</si>
  <si>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</si>
  <si>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</si>
  <si>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</si>
  <si>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</si>
  <si>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</si>
  <si>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</si>
  <si>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</si>
  <si>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</si>
  <si>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</si>
  <si>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</si>
  <si>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</si>
  <si>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</si>
  <si>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</si>
  <si>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</si>
  <si>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</si>
  <si>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</si>
  <si>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</si>
  <si>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</si>
  <si>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</si>
  <si>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</si>
  <si>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</si>
  <si>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</si>
  <si>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</si>
  <si>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</si>
  <si>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</si>
  <si>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</si>
  <si>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</si>
  <si>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</si>
  <si>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</si>
  <si>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</si>
  <si>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</si>
  <si>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</si>
  <si>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</si>
  <si>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</si>
  <si>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</si>
  <si>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</si>
  <si>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</si>
  <si>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</si>
  <si>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</si>
  <si>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</si>
  <si>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</si>
  <si>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</si>
  <si>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</si>
  <si>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</si>
  <si>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</si>
  <si>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</si>
  <si>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</si>
  <si>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</si>
  <si>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</si>
  <si>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</si>
  <si>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</si>
  <si>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</si>
  <si>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</si>
  <si>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</si>
  <si>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</si>
  <si>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</si>
  <si>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</si>
  <si>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</si>
  <si>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</si>
  <si>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</si>
  <si>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</si>
  <si>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</si>
  <si>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</si>
  <si>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</si>
  <si>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</si>
  <si>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</si>
  <si>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</si>
  <si>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</si>
  <si>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</si>
  <si>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</si>
  <si>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</si>
  <si>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</si>
  <si>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</si>
  <si>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</si>
  <si>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</si>
  <si>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</si>
  <si>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</si>
  <si>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</si>
  <si>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</si>
  <si>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</si>
  <si>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</si>
  <si>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</si>
  <si>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</si>
  <si>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</si>
  <si>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</si>
  <si>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</si>
  <si>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</si>
  <si>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</si>
  <si>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</si>
  <si>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</si>
  <si>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</si>
  <si>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</si>
  <si>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</si>
  <si>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</si>
  <si>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</si>
  <si>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</si>
  <si>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</si>
  <si>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</si>
  <si>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</si>
  <si>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</si>
  <si>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</si>
  <si>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</si>
  <si>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</si>
  <si>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</si>
  <si>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</si>
  <si>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</si>
  <si>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</si>
  <si>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</si>
  <si>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</si>
  <si>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</si>
  <si>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</si>
  <si>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</si>
  <si>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</si>
  <si>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</si>
  <si>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</si>
  <si>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</si>
  <si>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</si>
  <si>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</si>
  <si>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</si>
  <si>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</si>
  <si>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</si>
  <si>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</si>
  <si>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</si>
  <si>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</si>
  <si>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</si>
  <si>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</si>
  <si>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</si>
  <si>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</si>
  <si>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</si>
  <si>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</si>
  <si>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</si>
  <si>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</si>
  <si>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</si>
  <si>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</si>
  <si>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</si>
  <si>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</si>
  <si>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</si>
  <si>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</si>
  <si>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</si>
  <si>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</si>
  <si>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</si>
  <si>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</si>
  <si>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</si>
  <si>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</si>
  <si>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</si>
  <si>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</si>
  <si>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</si>
  <si>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</si>
  <si>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</si>
  <si>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</si>
  <si>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</si>
  <si>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</si>
  <si>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</si>
  <si>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</si>
  <si>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</si>
  <si>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</si>
  <si>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</si>
  <si>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</si>
  <si>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</si>
  <si>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</si>
  <si>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</si>
  <si>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</si>
  <si>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</si>
  <si>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</si>
  <si>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</si>
  <si>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</si>
  <si>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</si>
  <si>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</si>
  <si>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</si>
  <si>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</si>
  <si>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</si>
  <si>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</si>
  <si>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</si>
  <si>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</si>
  <si>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</si>
  <si>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</si>
  <si>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</si>
  <si>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</si>
  <si>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</si>
  <si>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</si>
  <si>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</si>
  <si>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</si>
  <si>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</si>
  <si>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</si>
  <si>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</si>
  <si>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</si>
  <si>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</si>
  <si>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</si>
  <si>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</si>
  <si>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</si>
  <si>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</si>
  <si>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</si>
  <si>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</si>
  <si>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</si>
  <si>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</si>
  <si>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</si>
  <si>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</si>
  <si>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</si>
  <si>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</si>
  <si>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</si>
  <si>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</si>
  <si>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</si>
  <si>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</si>
  <si>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</si>
  <si>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</si>
  <si>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</si>
  <si>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</si>
  <si>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</si>
  <si>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</si>
  <si>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</si>
  <si>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</si>
  <si>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</si>
  <si>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</si>
  <si>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</si>
  <si>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</si>
  <si>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</si>
  <si>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</si>
  <si>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</si>
  <si>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</si>
  <si>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</si>
  <si>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</si>
  <si>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</si>
  <si>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</si>
  <si>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</si>
  <si>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</si>
  <si>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</si>
  <si>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</si>
  <si>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</si>
  <si>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</si>
  <si>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</si>
  <si>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</si>
  <si>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</si>
  <si>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</si>
  <si>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</si>
  <si>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</si>
  <si>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</si>
  <si>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</si>
  <si>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</si>
  <si>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</si>
  <si>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</si>
  <si>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</si>
  <si>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</si>
  <si>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</si>
  <si>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</si>
  <si>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</si>
  <si>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</si>
  <si>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</si>
  <si>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</si>
  <si>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</si>
  <si>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</si>
  <si>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</si>
  <si>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</si>
  <si>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</si>
  <si>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</si>
  <si>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</si>
  <si>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</si>
  <si>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</si>
  <si>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</si>
  <si>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</si>
  <si>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</si>
  <si>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</si>
  <si>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</si>
  <si>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</si>
  <si>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</si>
  <si>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</si>
  <si>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</si>
  <si>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</si>
  <si>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</si>
  <si>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</si>
  <si>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</si>
  <si>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</si>
  <si>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</si>
  <si>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</si>
  <si>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</si>
  <si>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</si>
  <si>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</si>
  <si>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</si>
  <si>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</si>
  <si>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</si>
  <si>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</si>
  <si>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</si>
  <si>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</si>
  <si>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</si>
  <si>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</si>
  <si>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</si>
  <si>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</si>
  <si>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</si>
  <si>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</si>
  <si>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</si>
  <si>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</si>
  <si>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</si>
  <si>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</si>
  <si>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</si>
  <si>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</si>
  <si>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</si>
  <si>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</si>
  <si>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</si>
  <si>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</si>
  <si>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</si>
  <si>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</si>
  <si>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</si>
  <si>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</si>
  <si>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</si>
  <si>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</si>
  <si>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</si>
  <si>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</si>
  <si>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</si>
  <si>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</si>
  <si>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</si>
  <si>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</si>
  <si>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</si>
  <si>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</si>
  <si>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</si>
  <si>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</si>
  <si>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</si>
  <si>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</si>
  <si>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</si>
  <si>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</si>
  <si>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</si>
  <si>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</si>
  <si>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</si>
  <si>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</si>
  <si>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</si>
  <si>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</si>
  <si>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</si>
  <si>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</si>
  <si>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</si>
  <si>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</si>
  <si>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</si>
  <si>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</si>
  <si>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</si>
  <si>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</si>
  <si>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</si>
  <si>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</si>
  <si>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</si>
  <si>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</si>
  <si>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</si>
  <si>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</si>
  <si>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</si>
  <si>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</si>
  <si>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</si>
  <si>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</si>
  <si>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</si>
  <si>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</si>
  <si>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</si>
  <si>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</si>
  <si>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</si>
  <si>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</si>
  <si>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</si>
  <si>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</si>
  <si>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</si>
  <si>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</si>
  <si>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</si>
  <si>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</si>
  <si>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</si>
  <si>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</si>
  <si>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</si>
  <si>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</si>
  <si>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</si>
  <si>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</si>
  <si>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</si>
  <si>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</si>
  <si>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</si>
  <si>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</si>
  <si>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</si>
  <si>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</si>
  <si>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</si>
  <si>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</si>
  <si>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</si>
  <si>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</si>
  <si>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</si>
  <si>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</si>
  <si>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</si>
  <si>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</si>
  <si>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</si>
  <si>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</si>
  <si>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</si>
  <si>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</si>
  <si>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</si>
  <si>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</si>
  <si>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</si>
  <si>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</si>
  <si>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</si>
  <si>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</si>
  <si>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</si>
  <si>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</si>
  <si>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</si>
  <si>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</si>
  <si>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</si>
  <si>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</si>
  <si>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</si>
  <si>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</si>
  <si>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</si>
  <si>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</si>
  <si>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</si>
  <si>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</si>
  <si>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</si>
  <si>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</si>
  <si>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</si>
  <si>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</si>
  <si>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</si>
  <si>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</si>
  <si>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</si>
  <si>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</si>
  <si>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</si>
  <si>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</si>
  <si>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</si>
  <si>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</si>
  <si>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</si>
  <si>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</si>
  <si>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</si>
  <si>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</si>
  <si>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</si>
  <si>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</si>
  <si>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</si>
  <si>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</si>
  <si>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</si>
  <si>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</si>
  <si>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</si>
  <si>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</si>
  <si>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</si>
  <si>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</si>
  <si>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</si>
  <si>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</si>
  <si>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</si>
  <si>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</si>
  <si>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</si>
  <si>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</si>
  <si>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</si>
  <si>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</si>
  <si>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</si>
  <si>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</si>
  <si>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</si>
  <si>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</si>
  <si>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</si>
  <si>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</si>
  <si>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</si>
  <si>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</si>
  <si>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</si>
  <si>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</si>
  <si>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</si>
  <si>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</si>
  <si>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</si>
  <si>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</si>
  <si>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</si>
  <si>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</si>
  <si>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</si>
  <si>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</si>
  <si>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</si>
  <si>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</si>
  <si>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</si>
  <si>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</si>
  <si>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</si>
  <si>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</si>
  <si>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</si>
  <si>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</si>
  <si>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</si>
  <si>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</si>
  <si>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</si>
  <si>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</si>
  <si>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</si>
  <si>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</si>
  <si>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</si>
  <si>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</si>
  <si>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</si>
  <si>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</si>
  <si>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</si>
  <si>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</si>
  <si>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</si>
  <si>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</si>
  <si>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</si>
  <si>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</si>
  <si>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</si>
  <si>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</si>
  <si>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</si>
  <si>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</si>
  <si>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</si>
  <si>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</si>
  <si>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</si>
  <si>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</si>
  <si>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</si>
  <si>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</si>
  <si>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</si>
  <si>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</si>
  <si>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</si>
  <si>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</si>
  <si>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</si>
  <si>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</si>
  <si>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</si>
  <si>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</si>
  <si>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</si>
  <si>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</si>
  <si>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</si>
  <si>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</si>
  <si>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</si>
  <si>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</si>
  <si>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</si>
  <si>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</si>
  <si>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</si>
  <si>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</si>
  <si>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</si>
  <si>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</si>
  <si>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</si>
  <si>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</si>
  <si>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</si>
  <si>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</si>
  <si>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</si>
  <si>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</si>
  <si>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</si>
  <si>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</si>
  <si>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</si>
  <si>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</si>
  <si>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</si>
  <si>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</si>
  <si>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</si>
  <si>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</si>
  <si>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</si>
  <si>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</si>
  <si>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</si>
  <si>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</si>
  <si>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</si>
  <si>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</si>
  <si>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</si>
  <si>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</si>
  <si>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</si>
  <si>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</si>
  <si>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</si>
  <si>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</si>
  <si>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</si>
  <si>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</si>
  <si>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</si>
  <si>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</si>
  <si>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</si>
  <si>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</si>
  <si>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</si>
  <si>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</si>
  <si>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</si>
  <si>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</si>
  <si>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</si>
  <si>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</si>
  <si>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</si>
  <si>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</si>
  <si>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</si>
  <si>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</si>
  <si>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</si>
  <si>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</si>
  <si>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</si>
  <si>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</si>
  <si>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</si>
  <si>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</si>
  <si>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</si>
  <si>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</si>
  <si>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</si>
  <si>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</si>
  <si>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</si>
  <si>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</si>
  <si>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</si>
  <si>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</si>
  <si>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</si>
  <si>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</si>
  <si>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</si>
  <si>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</si>
  <si>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</si>
  <si>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</si>
  <si>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</si>
  <si>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</si>
  <si>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</si>
  <si>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</si>
  <si>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</si>
  <si>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</si>
  <si>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</si>
  <si>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</si>
  <si>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</si>
  <si>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</si>
  <si>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</si>
  <si>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</si>
  <si>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</si>
  <si>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</si>
  <si>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</si>
  <si>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</si>
  <si>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</si>
  <si>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</si>
  <si>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</si>
  <si>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</si>
  <si>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</si>
  <si>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</si>
  <si>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</si>
  <si>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</si>
  <si>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</si>
  <si>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</si>
  <si>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</si>
  <si>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</si>
  <si>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</si>
  <si>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</si>
  <si>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</si>
  <si>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</si>
  <si>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</si>
  <si>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</si>
  <si>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</si>
  <si>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</si>
  <si>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</si>
  <si>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</si>
  <si>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</si>
  <si>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</si>
  <si>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</si>
  <si>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</si>
  <si>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</si>
  <si>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</si>
  <si>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</si>
  <si>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</si>
  <si>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</si>
  <si>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</si>
  <si>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</si>
  <si>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</si>
  <si>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</si>
  <si>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</si>
  <si>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</si>
  <si>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</si>
  <si>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</si>
  <si>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</si>
  <si>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</si>
  <si>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</si>
  <si>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</si>
  <si>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</si>
  <si>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</si>
  <si>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</si>
  <si>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</si>
  <si>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</si>
  <si>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</si>
  <si>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</si>
  <si>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</si>
  <si>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</si>
  <si>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</si>
  <si>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</si>
  <si>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</si>
  <si>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</si>
  <si>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</si>
  <si>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</si>
  <si>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</si>
  <si>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</si>
  <si>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</si>
  <si>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</si>
  <si>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</si>
  <si>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</si>
  <si>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</si>
  <si>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</si>
  <si>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</si>
  <si>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</si>
  <si>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</si>
  <si>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</si>
  <si>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</si>
  <si>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</si>
  <si>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</si>
  <si>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</si>
  <si>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</si>
  <si>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</si>
  <si>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</si>
  <si>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</si>
  <si>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</si>
  <si>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</si>
  <si>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</si>
  <si>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</si>
  <si>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</si>
  <si>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</si>
  <si>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</si>
  <si>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</si>
  <si>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</si>
  <si>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</si>
  <si>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</si>
  <si>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</si>
  <si>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</si>
  <si>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</si>
  <si>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</si>
  <si>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</si>
  <si>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</si>
  <si>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</si>
  <si>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</si>
  <si>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</si>
  <si>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</si>
  <si>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</si>
  <si>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</si>
  <si>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</si>
  <si>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</si>
  <si>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</si>
  <si>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</si>
  <si>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</si>
  <si>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</si>
  <si>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</si>
  <si>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</si>
  <si>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</si>
  <si>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</si>
  <si>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</si>
  <si>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</si>
  <si>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</si>
  <si>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</si>
  <si>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</si>
  <si>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</si>
  <si>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</si>
  <si>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</si>
  <si>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</si>
  <si>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</si>
  <si>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</si>
  <si>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</si>
  <si>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</si>
  <si>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</si>
  <si>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</si>
  <si>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</si>
  <si>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</si>
  <si>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</si>
  <si>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</si>
  <si>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</si>
  <si>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</si>
  <si>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</si>
  <si>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</si>
  <si>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</si>
  <si>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</si>
  <si>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</si>
  <si>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</si>
  <si>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</si>
  <si>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</si>
  <si>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</si>
  <si>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</si>
  <si>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</si>
  <si>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</si>
  <si>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</si>
  <si>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</si>
  <si>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</si>
  <si>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</si>
  <si>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</si>
  <si>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</si>
  <si>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</si>
  <si>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</si>
  <si>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</si>
  <si>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</si>
  <si>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</si>
  <si>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</si>
  <si>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</si>
  <si>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</si>
  <si>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</si>
  <si>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</si>
  <si>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</si>
  <si>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</si>
  <si>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</si>
  <si>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</si>
  <si>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</si>
  <si>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</si>
  <si>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</si>
  <si>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</si>
  <si>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</si>
  <si>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</si>
  <si>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</si>
  <si>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</si>
  <si>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</si>
  <si>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</si>
  <si>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</si>
  <si>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</si>
  <si>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</si>
  <si>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</si>
  <si>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</si>
  <si>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</si>
  <si>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</si>
  <si>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</si>
  <si>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</si>
  <si>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</si>
  <si>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</si>
  <si>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</si>
  <si>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</si>
  <si>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</si>
  <si>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</si>
  <si>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</si>
  <si>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</si>
  <si>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</si>
  <si>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</si>
  <si>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</si>
  <si>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</si>
  <si>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</si>
  <si>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</si>
  <si>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</si>
  <si>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</si>
  <si>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</si>
  <si>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</si>
  <si>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</si>
  <si>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</si>
  <si>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</si>
  <si>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</si>
  <si>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</si>
  <si>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</si>
  <si>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</si>
  <si>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</si>
  <si>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</si>
  <si>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</si>
  <si>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</si>
  <si>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</si>
  <si>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</si>
  <si>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</si>
  <si>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</si>
  <si>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</si>
  <si>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</si>
  <si>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</si>
  <si>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</si>
  <si>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</si>
  <si>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</si>
  <si>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</si>
  <si>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</si>
  <si>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</si>
  <si>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</si>
  <si>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</si>
  <si>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</si>
  <si>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</si>
  <si>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</si>
  <si>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</si>
  <si>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</si>
  <si>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</si>
  <si>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</si>
  <si>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</si>
  <si>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</si>
  <si>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</si>
  <si>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</si>
  <si>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</si>
  <si>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</si>
  <si>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</si>
  <si>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</si>
  <si>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</si>
  <si>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</si>
  <si>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</si>
  <si>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</si>
  <si>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</si>
  <si>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</si>
  <si>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</si>
  <si>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</si>
  <si>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</si>
  <si>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</si>
  <si>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</si>
  <si>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</si>
  <si>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</si>
  <si>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</si>
  <si>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</si>
  <si>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</si>
  <si>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</si>
  <si>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</si>
  <si>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</si>
  <si>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</si>
  <si>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</si>
  <si>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</si>
  <si>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</si>
  <si>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</si>
  <si>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</si>
  <si>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</si>
  <si>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</si>
  <si>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</si>
  <si>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</si>
  <si>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</si>
  <si>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</si>
  <si>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</si>
  <si>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</si>
  <si>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</si>
  <si>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</si>
  <si>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</si>
  <si>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</si>
  <si>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</si>
  <si>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</si>
  <si>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</si>
  <si>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</si>
  <si>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</si>
  <si>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</si>
  <si>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</si>
  <si>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</si>
  <si>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</si>
  <si>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</si>
  <si>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</si>
  <si>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</si>
  <si>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</si>
  <si>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</si>
  <si>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</si>
  <si>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</si>
  <si>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</si>
  <si>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</si>
  <si>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</si>
  <si>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</si>
  <si>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</si>
  <si>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</si>
  <si>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</si>
  <si>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</si>
  <si>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</si>
  <si>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</si>
  <si>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</si>
  <si>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</si>
  <si>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</si>
  <si>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</si>
  <si>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</si>
  <si>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</si>
  <si>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</si>
  <si>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</si>
  <si>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</si>
  <si>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</si>
  <si>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</si>
  <si>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</si>
  <si>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</si>
  <si>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</si>
  <si>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</si>
  <si>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</si>
  <si>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</si>
  <si>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</si>
  <si>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</si>
  <si>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</si>
  <si>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</si>
  <si>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</si>
  <si>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</si>
  <si>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</si>
  <si>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</si>
  <si>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</si>
  <si>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</si>
  <si>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</si>
  <si>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</si>
  <si>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</si>
  <si>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</si>
  <si>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</si>
  <si>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</si>
  <si>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</si>
  <si>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</si>
  <si>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</si>
  <si>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</si>
  <si>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</si>
  <si>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</si>
  <si>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</si>
  <si>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</si>
  <si>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</si>
  <si>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</si>
  <si>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</si>
  <si>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</si>
  <si>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</si>
  <si>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</si>
  <si>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</si>
  <si>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</si>
  <si>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</si>
  <si>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</si>
  <si>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</si>
  <si>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</si>
  <si>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</si>
  <si>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</si>
  <si>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</si>
  <si>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</si>
  <si>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</si>
  <si>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</si>
  <si>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</si>
  <si>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</si>
  <si>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</si>
  <si>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</si>
  <si>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</si>
  <si>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</si>
  <si>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</si>
  <si>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</si>
  <si>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</si>
  <si>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</si>
  <si>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</si>
  <si>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</si>
  <si>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</si>
  <si>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</si>
  <si>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</si>
  <si>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</si>
  <si>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</si>
  <si>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</si>
  <si>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</si>
  <si>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</si>
  <si>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</si>
  <si>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</si>
  <si>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</si>
  <si>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</si>
  <si>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</si>
  <si>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</si>
  <si>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</si>
  <si>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</si>
  <si>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</si>
  <si>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</si>
  <si>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</si>
  <si>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</si>
  <si>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</si>
  <si>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</si>
  <si>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</si>
  <si>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</si>
  <si>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</si>
  <si>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</si>
  <si>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</si>
  <si>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</si>
  <si>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</si>
  <si>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</si>
  <si>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</si>
  <si>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</si>
  <si>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</si>
  <si>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</si>
  <si>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</si>
  <si>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</si>
  <si>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</si>
  <si>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</si>
  <si>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</si>
  <si>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</si>
  <si>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</si>
  <si>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</si>
  <si>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</si>
  <si>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</si>
  <si>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</si>
  <si>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</si>
  <si>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</si>
  <si>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</si>
  <si>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</si>
  <si>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</si>
  <si>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</si>
  <si>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</si>
  <si>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</si>
  <si>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</si>
  <si>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</si>
  <si>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</si>
  <si>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</si>
  <si>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</si>
  <si>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</si>
  <si>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</si>
  <si>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</si>
  <si>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</si>
  <si>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</si>
  <si>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</si>
  <si>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</si>
  <si>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</si>
  <si>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</si>
  <si>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</si>
  <si>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</si>
  <si>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</si>
  <si>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</si>
  <si>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</si>
  <si>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</si>
  <si>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</si>
  <si>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</si>
  <si>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</si>
  <si>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</si>
  <si>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</si>
  <si>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</si>
  <si>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</si>
  <si>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</si>
  <si>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</si>
  <si>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</si>
  <si>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</si>
  <si>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</si>
  <si>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</si>
  <si>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</si>
  <si>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</si>
  <si>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</si>
  <si>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</si>
  <si>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</si>
  <si>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</si>
  <si>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</si>
  <si>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</si>
  <si>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</si>
  <si>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</si>
  <si>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</si>
  <si>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</si>
  <si>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</si>
  <si>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</si>
  <si>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</si>
  <si>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</si>
  <si>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</si>
  <si>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</si>
  <si>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</si>
  <si>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</si>
  <si>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</si>
  <si>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</si>
  <si>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</si>
  <si>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</si>
  <si>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</si>
  <si>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</si>
  <si>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</si>
  <si>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</si>
  <si>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</si>
  <si>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</si>
  <si>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</si>
  <si>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</si>
  <si>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</si>
  <si>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</si>
  <si>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</si>
  <si>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</si>
  <si>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</si>
  <si>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</si>
  <si>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</si>
  <si>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</si>
  <si>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</si>
  <si>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</si>
  <si>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</si>
  <si>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</si>
  <si>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</si>
  <si>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</si>
  <si>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</si>
  <si>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</si>
  <si>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</si>
  <si>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</si>
  <si>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</si>
  <si>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</si>
  <si>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</si>
  <si>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</si>
  <si>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</si>
  <si>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</si>
  <si>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</si>
  <si>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</si>
  <si>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</si>
  <si>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</si>
  <si>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</si>
  <si>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</si>
  <si>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</si>
  <si>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</si>
  <si>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</si>
  <si>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</si>
  <si>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</si>
  <si>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</si>
  <si>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</si>
  <si>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</si>
  <si>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</si>
  <si>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</si>
  <si>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</si>
  <si>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</si>
  <si>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</si>
  <si>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</si>
  <si>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</si>
  <si>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</si>
  <si>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</si>
  <si>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</si>
  <si>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</si>
  <si>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</si>
  <si>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</si>
  <si>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</si>
  <si>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</si>
  <si>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</si>
  <si>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</si>
  <si>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</si>
  <si>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</si>
  <si>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</si>
  <si>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</si>
  <si>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</si>
  <si>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</si>
  <si>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</si>
  <si>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</si>
  <si>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</si>
  <si>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</si>
  <si>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</si>
  <si>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</si>
  <si>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</si>
  <si>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</si>
  <si>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</si>
  <si>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</si>
  <si>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</si>
  <si>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</si>
  <si>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</si>
  <si>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</si>
  <si>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</si>
  <si>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</si>
  <si>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</si>
  <si>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</si>
  <si>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</si>
  <si>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</si>
  <si>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</si>
  <si>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</si>
  <si>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</si>
  <si>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</si>
  <si>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</si>
  <si>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</si>
  <si>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</si>
  <si>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</si>
  <si>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</si>
  <si>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</si>
  <si>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</si>
  <si>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</si>
  <si>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</si>
  <si>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</si>
  <si>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</si>
  <si>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</si>
  <si>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</si>
  <si>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</si>
  <si>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</si>
  <si>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</si>
  <si>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</si>
  <si>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</si>
  <si>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</si>
  <si>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</si>
  <si>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</si>
  <si>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</si>
  <si>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</si>
  <si>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</si>
  <si>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</si>
  <si>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</si>
  <si>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</si>
  <si>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</si>
  <si>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</si>
  <si>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</si>
  <si>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</si>
  <si>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</si>
  <si>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</si>
  <si>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</si>
  <si>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</si>
  <si>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</si>
  <si>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</si>
  <si>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</si>
  <si>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</si>
  <si>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</si>
  <si>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</si>
  <si>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</si>
  <si>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</si>
  <si>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</si>
  <si>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</si>
  <si>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</si>
  <si>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</si>
  <si>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</si>
  <si>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</si>
  <si>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</si>
  <si>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</si>
  <si>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</si>
  <si>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</si>
  <si>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</si>
  <si>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</si>
  <si>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</si>
  <si>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</si>
  <si>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</si>
  <si>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</si>
  <si>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</si>
  <si>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</si>
  <si>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</si>
  <si>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</si>
  <si>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</si>
  <si>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</si>
  <si>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</si>
  <si>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</si>
  <si>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</si>
  <si>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</si>
  <si>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</si>
  <si>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</si>
  <si>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</si>
  <si>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</si>
  <si>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</si>
  <si>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</si>
  <si>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</si>
  <si>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</si>
  <si>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</si>
  <si>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</si>
  <si>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</si>
  <si>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</si>
  <si>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</si>
  <si>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</si>
  <si>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</si>
  <si>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</si>
  <si>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</si>
  <si>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</si>
  <si>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</si>
  <si>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</si>
  <si>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</si>
  <si>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</si>
  <si>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</si>
  <si>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</si>
  <si>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</si>
  <si>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</si>
  <si>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</si>
  <si>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</si>
  <si>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</si>
  <si>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</si>
  <si>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</si>
  <si>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</si>
  <si>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</si>
  <si>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</si>
  <si>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</si>
  <si>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</si>
  <si>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</si>
  <si>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</si>
  <si>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</si>
  <si>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</si>
  <si>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</si>
  <si>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</si>
  <si>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</si>
  <si>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</si>
  <si>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</si>
  <si>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</si>
  <si>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</si>
  <si>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</si>
  <si>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</si>
  <si>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</si>
  <si>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</si>
  <si>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</si>
  <si>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</si>
  <si>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</si>
  <si>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</si>
  <si>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</si>
  <si>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</si>
  <si>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</si>
  <si>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</si>
  <si>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</si>
  <si>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</si>
  <si>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</si>
  <si>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</si>
  <si>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</si>
  <si>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</si>
  <si>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</si>
  <si>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</si>
  <si>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</si>
  <si>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</si>
  <si>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</si>
  <si>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</si>
  <si>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</si>
  <si>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</si>
  <si>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</si>
  <si>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</si>
  <si>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</si>
  <si>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</si>
  <si>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</si>
  <si>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</si>
  <si>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</si>
  <si>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</si>
  <si>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</si>
  <si>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</si>
  <si>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</si>
  <si>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</si>
  <si>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</si>
  <si>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</si>
  <si>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</si>
  <si>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</si>
  <si>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</si>
  <si>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</si>
  <si>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</si>
  <si>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</si>
  <si>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</si>
  <si>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</si>
  <si>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</si>
  <si>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</si>
  <si>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</si>
  <si>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</si>
  <si>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</si>
  <si>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</si>
  <si>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</si>
  <si>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</si>
  <si>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</si>
  <si>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</si>
  <si>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</si>
  <si>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</si>
  <si>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</si>
  <si>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</si>
  <si>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</si>
  <si>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</si>
  <si>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</si>
  <si>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</si>
  <si>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</si>
  <si>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</si>
  <si>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</si>
  <si>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</si>
  <si>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</si>
  <si>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</si>
  <si>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</si>
  <si>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</si>
  <si>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</si>
  <si>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</si>
  <si>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</si>
  <si>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</si>
  <si>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</si>
  <si>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</si>
  <si>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</si>
  <si>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</si>
  <si>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</si>
  <si>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</si>
  <si>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</si>
  <si>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</si>
  <si>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</si>
  <si>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</si>
  <si>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</si>
  <si>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</si>
  <si>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</si>
  <si>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</si>
  <si>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</si>
  <si>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</si>
  <si>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</si>
  <si>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</si>
  <si>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</si>
  <si>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</si>
  <si>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</si>
  <si>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</si>
  <si>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</si>
  <si>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</si>
  <si>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</si>
  <si>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</si>
  <si>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</si>
  <si>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</si>
  <si>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</si>
  <si>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</si>
  <si>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</si>
  <si>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</si>
  <si>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</si>
  <si>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</si>
  <si>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</si>
  <si>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</si>
  <si>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</si>
  <si>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</si>
  <si>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</si>
  <si>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</si>
  <si>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</si>
  <si>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</si>
  <si>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</si>
  <si>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</si>
  <si>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</si>
  <si>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</si>
  <si>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</si>
  <si>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</si>
  <si>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</si>
  <si>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</si>
  <si>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</si>
  <si>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</si>
  <si>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</si>
  <si>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</si>
  <si>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</si>
  <si>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</si>
  <si>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</si>
  <si>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</si>
  <si>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</si>
  <si>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</si>
  <si>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</si>
  <si>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</si>
  <si>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</si>
  <si>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</si>
  <si>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</si>
  <si>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</si>
  <si>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</si>
  <si>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</si>
  <si>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</si>
  <si>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</si>
  <si>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</si>
  <si>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</si>
  <si>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</si>
  <si>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</si>
  <si>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</si>
  <si>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</si>
  <si>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</si>
  <si>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</si>
  <si>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</si>
  <si>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</si>
  <si>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</si>
  <si>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</si>
  <si>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</si>
  <si>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</si>
  <si>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</si>
  <si>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</si>
  <si>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</si>
  <si>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</si>
  <si>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</si>
  <si>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</si>
  <si>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</si>
  <si>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</si>
  <si>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</si>
  <si>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</si>
  <si>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</si>
  <si>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</si>
  <si>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</si>
  <si>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</si>
  <si>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</si>
  <si>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</si>
  <si>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</si>
  <si>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</si>
  <si>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</si>
  <si>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</si>
  <si>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</si>
  <si>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</si>
  <si>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</si>
  <si>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</si>
  <si>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</si>
  <si>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</si>
  <si>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</si>
  <si>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</si>
  <si>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</si>
  <si>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</si>
  <si>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</si>
  <si>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</si>
  <si>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</si>
  <si>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</si>
  <si>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</si>
  <si>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</si>
  <si>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</si>
  <si>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</si>
  <si>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</si>
  <si>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</si>
  <si>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</si>
  <si>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</si>
  <si>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</si>
  <si>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</si>
  <si>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</si>
  <si>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</si>
  <si>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</si>
  <si>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</si>
  <si>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</si>
  <si>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</si>
  <si>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</si>
  <si>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</si>
  <si>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</si>
  <si>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</si>
  <si>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</si>
  <si>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</si>
  <si>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</si>
  <si>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</si>
  <si>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</si>
  <si>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</si>
  <si>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</si>
  <si>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</si>
  <si>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</si>
  <si>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</si>
  <si>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</si>
  <si>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</si>
  <si>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</si>
  <si>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</si>
  <si>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</si>
  <si>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</si>
  <si>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</si>
  <si>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</si>
  <si>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</si>
  <si>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</si>
  <si>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</si>
  <si>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</si>
  <si>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</si>
  <si>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</si>
  <si>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</si>
  <si>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</si>
  <si>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</si>
  <si>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</si>
  <si>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</si>
  <si>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</si>
  <si>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</si>
  <si>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</si>
  <si>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</si>
  <si>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</si>
  <si>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</si>
  <si>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</si>
  <si>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</si>
  <si>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</si>
  <si>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</si>
  <si>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</si>
  <si>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</si>
  <si>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</si>
  <si>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</si>
  <si>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</si>
  <si>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</si>
  <si>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</si>
  <si>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</si>
  <si>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</si>
  <si>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</si>
  <si>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</si>
  <si>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</si>
  <si>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</si>
  <si>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</si>
  <si>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</si>
  <si>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</si>
  <si>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</si>
  <si>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</si>
  <si>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</si>
  <si>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</si>
  <si>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</si>
  <si>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</si>
  <si>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</si>
  <si>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</si>
  <si>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</si>
  <si>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</si>
  <si>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</si>
  <si>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</si>
  <si>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</si>
  <si>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</si>
  <si>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</si>
  <si>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</si>
  <si>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</si>
  <si>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</si>
  <si>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</si>
  <si>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</si>
  <si>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</si>
  <si>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</si>
  <si>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</si>
  <si>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</si>
  <si>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</si>
  <si>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</si>
  <si>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</si>
  <si>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</si>
  <si>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</si>
  <si>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</si>
  <si>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</si>
  <si>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</si>
  <si>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</si>
  <si>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</si>
  <si>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</si>
  <si>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</si>
  <si>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</si>
  <si>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</si>
  <si>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</si>
  <si>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</si>
  <si>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</si>
  <si>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</si>
  <si>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</si>
  <si>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</si>
  <si>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</si>
  <si>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</si>
  <si>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</si>
  <si>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</si>
  <si>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</si>
  <si>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</si>
  <si>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</si>
  <si>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</si>
  <si>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</si>
  <si>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</si>
  <si>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</si>
  <si>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</si>
  <si>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</si>
  <si>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</si>
  <si>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</si>
  <si>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</si>
  <si>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</si>
  <si>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</si>
  <si>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</si>
  <si>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</si>
  <si>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</si>
  <si>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</si>
  <si>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</si>
  <si>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</si>
  <si>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</si>
  <si>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</si>
  <si>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</si>
  <si>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</si>
  <si>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</si>
  <si>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</si>
  <si>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</si>
  <si>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</si>
  <si>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</si>
  <si>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</si>
  <si>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</si>
  <si>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</si>
  <si>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</si>
  <si>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</si>
  <si>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</si>
  <si>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</si>
  <si>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</si>
  <si>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</si>
  <si>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</si>
  <si>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</si>
  <si>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</si>
  <si>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</si>
  <si>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</si>
  <si>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</si>
  <si>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</si>
  <si>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</si>
  <si>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</si>
  <si>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</si>
  <si>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</si>
  <si>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</si>
  <si>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</si>
  <si>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</si>
  <si>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</si>
  <si>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</si>
  <si>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</si>
  <si>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</si>
  <si>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</si>
  <si>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</si>
  <si>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</si>
  <si>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</si>
  <si>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</si>
  <si>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</si>
  <si>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</si>
  <si>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</si>
  <si>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</si>
  <si>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</si>
  <si>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</si>
  <si>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</si>
  <si>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</si>
  <si>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</si>
  <si>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</si>
  <si>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</si>
  <si>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</si>
  <si>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</si>
  <si>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</si>
  <si>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</si>
  <si>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</si>
  <si>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</si>
  <si>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</si>
  <si>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</si>
  <si>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</si>
  <si>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</si>
  <si>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</si>
  <si>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</si>
  <si>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</si>
  <si>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</si>
  <si>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</si>
  <si>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</si>
  <si>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</si>
  <si>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</si>
  <si>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</si>
  <si>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</si>
  <si>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</si>
  <si>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</si>
  <si>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</si>
  <si>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</si>
  <si>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</si>
  <si>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</si>
  <si>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</si>
  <si>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</si>
  <si>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</si>
  <si>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</si>
  <si>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</si>
  <si>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</si>
  <si>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</si>
  <si>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</si>
  <si>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</si>
  <si>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</si>
  <si>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</si>
  <si>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</si>
  <si>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</si>
  <si>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</si>
  <si>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</si>
  <si>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</si>
  <si>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</si>
  <si>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</si>
  <si>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</si>
  <si>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</si>
  <si>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</si>
  <si>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</si>
  <si>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</si>
  <si>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</si>
  <si>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</si>
  <si>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</si>
  <si>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</si>
  <si>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</si>
  <si>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</si>
  <si>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</si>
  <si>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</si>
  <si>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</si>
  <si>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</si>
  <si>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</si>
  <si>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</si>
  <si>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</si>
  <si>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</si>
  <si>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</si>
  <si>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</si>
  <si>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</si>
  <si>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</si>
  <si>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</si>
  <si>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</si>
  <si>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</si>
  <si>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</si>
  <si>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</si>
  <si>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</si>
  <si>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</si>
  <si>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</si>
  <si>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</si>
  <si>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</si>
  <si>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</si>
  <si>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</si>
  <si>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</si>
  <si>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</si>
  <si>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</si>
  <si>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</si>
  <si>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</si>
  <si>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</si>
  <si>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</si>
  <si>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</si>
  <si>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</si>
  <si>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</si>
  <si>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</si>
  <si>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</si>
  <si>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</si>
  <si>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</si>
  <si>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</si>
  <si>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</si>
  <si>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</si>
  <si>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</si>
  <si>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</si>
  <si>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</si>
  <si>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</si>
  <si>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</si>
  <si>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</si>
  <si>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</si>
  <si>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</si>
  <si>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</si>
  <si>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</si>
  <si>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</si>
  <si>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</si>
  <si>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</si>
  <si>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</si>
  <si>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</si>
  <si>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</si>
  <si>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</si>
  <si>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</si>
  <si>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</si>
  <si>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</si>
  <si>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</si>
  <si>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</si>
  <si>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</si>
  <si>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</si>
  <si>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</si>
  <si>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</si>
  <si>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</si>
  <si>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</si>
  <si>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</si>
  <si>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</si>
  <si>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</si>
  <si>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</si>
  <si>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</si>
  <si>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</si>
  <si>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</si>
  <si>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</si>
  <si>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</si>
  <si>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</si>
  <si>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</si>
  <si>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</si>
  <si>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</si>
  <si>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</si>
  <si>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</si>
  <si>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</si>
  <si>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</si>
  <si>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</si>
  <si>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</si>
  <si>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</si>
  <si>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</si>
  <si>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</si>
  <si>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</si>
  <si>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</si>
  <si>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</si>
  <si>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</si>
  <si>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</si>
  <si>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</si>
  <si>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</si>
  <si>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</si>
  <si>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</si>
  <si>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</si>
  <si>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</si>
  <si>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</si>
  <si>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</si>
  <si>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</si>
  <si>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</si>
  <si>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</si>
  <si>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</si>
  <si>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</si>
  <si>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</si>
  <si>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</si>
  <si>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</si>
  <si>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</si>
  <si>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</si>
  <si>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</si>
  <si>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</si>
  <si>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</si>
  <si>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</si>
  <si>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</si>
  <si>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</si>
  <si>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</si>
  <si>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</si>
  <si>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</si>
  <si>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</si>
  <si>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</si>
  <si>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</si>
  <si>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</si>
  <si>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</si>
  <si>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</si>
  <si>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</si>
  <si>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</si>
  <si>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</si>
  <si>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</si>
  <si>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</si>
  <si>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</si>
  <si>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</si>
  <si>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</si>
  <si>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</si>
  <si>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</si>
  <si>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</si>
  <si>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</si>
  <si>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</si>
  <si>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</si>
  <si>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</si>
  <si>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</si>
  <si>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</si>
  <si>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</si>
  <si>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</si>
  <si>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</si>
  <si>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</si>
  <si>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</si>
  <si>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</si>
  <si>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</si>
  <si>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</si>
  <si>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</si>
  <si>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</si>
  <si>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</si>
  <si>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</si>
  <si>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</si>
  <si>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</si>
  <si>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</si>
  <si>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</si>
  <si>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</si>
  <si>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</si>
  <si>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</si>
  <si>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</si>
  <si>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</si>
  <si>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</si>
  <si>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</si>
  <si>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</si>
  <si>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</si>
  <si>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</si>
  <si>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</si>
  <si>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</si>
  <si>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</si>
  <si>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</si>
  <si>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</si>
  <si>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</si>
  <si>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</si>
  <si>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</si>
  <si>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</si>
  <si>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</si>
  <si>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</si>
  <si>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</si>
  <si>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</si>
  <si>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</si>
  <si>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</si>
  <si>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</si>
  <si>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</si>
  <si>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</si>
  <si>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</si>
  <si>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</si>
  <si>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</si>
  <si>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</si>
  <si>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</si>
  <si>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</si>
  <si>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</si>
  <si>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</si>
  <si>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</si>
  <si>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</si>
  <si>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</si>
  <si>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</si>
  <si>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</si>
  <si>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</si>
  <si>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</si>
  <si>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</si>
  <si>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</si>
  <si>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</si>
  <si>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</si>
  <si>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</si>
  <si>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</si>
  <si>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</si>
  <si>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</si>
  <si>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</si>
  <si>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</si>
  <si>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</si>
  <si>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</si>
  <si>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</si>
  <si>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</si>
  <si>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</si>
  <si>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</si>
  <si>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</si>
  <si>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</si>
  <si>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</si>
  <si>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</si>
  <si>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</si>
  <si>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</si>
  <si>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</si>
  <si>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</si>
  <si>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</si>
  <si>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</si>
  <si>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</si>
  <si>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</si>
  <si>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</si>
  <si>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</si>
  <si>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</si>
  <si>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</si>
  <si>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</si>
  <si>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</si>
  <si>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</si>
  <si>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</si>
  <si>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</si>
  <si>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</si>
  <si>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</si>
  <si>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</si>
  <si>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</si>
  <si>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</si>
  <si>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</si>
  <si>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</si>
  <si>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</si>
  <si>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</si>
  <si>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</si>
  <si>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</si>
  <si>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</si>
  <si>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</si>
  <si>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</si>
  <si>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</si>
  <si>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</si>
  <si>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</si>
  <si>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</si>
  <si>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</si>
  <si>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</si>
  <si>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</si>
  <si>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</si>
  <si>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</si>
  <si>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</si>
  <si>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</si>
  <si>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</si>
  <si>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</si>
  <si>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</si>
  <si>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</si>
  <si>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</si>
  <si>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</si>
  <si>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</si>
  <si>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</si>
  <si>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</si>
  <si>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</si>
  <si>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</si>
  <si>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</si>
  <si>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</si>
  <si>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</si>
  <si>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</si>
  <si>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</si>
  <si>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</si>
  <si>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</si>
  <si>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</si>
  <si>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</si>
  <si>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</si>
  <si>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</si>
  <si>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</si>
  <si>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</si>
  <si>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</si>
  <si>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</si>
  <si>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</si>
  <si>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</si>
  <si>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</si>
  <si>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</si>
  <si>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</si>
  <si>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</si>
  <si>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</si>
  <si>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</si>
  <si>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</si>
  <si>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</si>
  <si>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</si>
  <si>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</si>
  <si>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</si>
  <si>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</si>
  <si>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</si>
  <si>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</si>
  <si>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</si>
  <si>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</si>
  <si>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</si>
  <si>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</si>
  <si>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</si>
  <si>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</si>
  <si>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</si>
  <si>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</si>
  <si>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</si>
  <si>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</si>
  <si>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</si>
  <si>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</si>
  <si>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</si>
  <si>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</si>
  <si>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</si>
  <si>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</si>
  <si>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</si>
  <si>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</si>
  <si>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</si>
  <si>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</si>
  <si>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</si>
  <si>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</si>
  <si>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</si>
  <si>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</si>
  <si>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</si>
  <si>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</si>
  <si>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</si>
  <si>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</si>
  <si>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</si>
  <si>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</si>
  <si>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</si>
  <si>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</si>
  <si>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</si>
  <si>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</si>
  <si>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</si>
  <si>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</si>
  <si>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</si>
  <si>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</si>
  <si>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</si>
  <si>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</si>
  <si>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</si>
  <si>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</si>
  <si>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</si>
  <si>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</si>
  <si>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</si>
  <si>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</si>
  <si>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</si>
  <si>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</si>
  <si>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</si>
  <si>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</si>
  <si>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</si>
  <si>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</si>
  <si>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</si>
  <si>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</si>
  <si>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</si>
  <si>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</si>
  <si>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</si>
  <si>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</si>
  <si>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</si>
  <si>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</si>
  <si>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</si>
  <si>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</si>
  <si>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</si>
  <si>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</si>
  <si>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</si>
  <si>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</si>
  <si>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</si>
  <si>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</si>
  <si>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</si>
  <si>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</si>
  <si>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</si>
  <si>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</si>
  <si>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</si>
  <si>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</si>
  <si>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</si>
  <si>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</si>
  <si>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</si>
  <si>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</si>
  <si>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</si>
  <si>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</si>
  <si>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</si>
  <si>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</si>
  <si>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</si>
  <si>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</si>
  <si>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</si>
  <si>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</si>
  <si>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</si>
  <si>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</si>
  <si>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</si>
  <si>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</si>
  <si>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</si>
  <si>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</si>
  <si>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</si>
  <si>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</si>
  <si>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</si>
  <si>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</si>
  <si>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</si>
  <si>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</si>
  <si>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</si>
  <si>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</si>
  <si>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</si>
  <si>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</si>
  <si>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</si>
  <si>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</si>
  <si>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</si>
  <si>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</si>
  <si>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</si>
  <si>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</si>
  <si>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</si>
  <si>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</si>
  <si>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</si>
  <si>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</si>
  <si>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</si>
  <si>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</si>
  <si>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</si>
  <si>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</si>
  <si>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</si>
  <si>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</si>
  <si>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</si>
  <si>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</si>
  <si>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</si>
  <si>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</si>
  <si>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</si>
  <si>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</si>
  <si>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</si>
  <si>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</si>
  <si>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</si>
  <si>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</si>
  <si>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</si>
  <si>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</si>
  <si>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</si>
  <si>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</si>
  <si>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</si>
  <si>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</si>
  <si>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</si>
  <si>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</si>
  <si>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</si>
  <si>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</si>
  <si>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</si>
  <si>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</si>
  <si>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</si>
  <si>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</si>
  <si>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</si>
  <si>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</si>
  <si>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</si>
  <si>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</si>
  <si>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</si>
  <si>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</si>
  <si>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</si>
  <si>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</si>
  <si>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</si>
  <si>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</si>
  <si>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</si>
  <si>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</si>
  <si>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</si>
  <si>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</si>
  <si>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</si>
  <si>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</si>
  <si>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</si>
  <si>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</si>
  <si>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</si>
  <si>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</si>
  <si>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</si>
  <si>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</si>
  <si>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</si>
  <si>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</si>
  <si>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</si>
  <si>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</si>
  <si>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</si>
  <si>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</si>
  <si>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</si>
  <si>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</si>
  <si>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</si>
  <si>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</si>
  <si>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</si>
  <si>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</si>
  <si>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</si>
  <si>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</si>
  <si>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</si>
  <si>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</si>
  <si>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</si>
  <si>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</si>
  <si>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</si>
  <si>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</si>
  <si>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</si>
  <si>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</si>
  <si>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</si>
  <si>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</si>
  <si>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</si>
  <si>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</si>
  <si>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</si>
  <si>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</si>
  <si>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</si>
  <si>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</si>
  <si>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</si>
  <si>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</si>
  <si>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</si>
  <si>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</si>
  <si>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</si>
  <si>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</si>
  <si>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</si>
  <si>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</si>
  <si>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</si>
  <si>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</si>
  <si>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</si>
  <si>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</si>
  <si>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</si>
  <si>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</si>
  <si>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</si>
  <si>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</si>
  <si>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</si>
  <si>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</si>
  <si>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</si>
  <si>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</si>
  <si>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</si>
  <si>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</si>
  <si>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</si>
  <si>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</si>
  <si>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</si>
  <si>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</si>
  <si>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</si>
  <si>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</si>
  <si>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</si>
  <si>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</si>
  <si>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</si>
  <si>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</si>
  <si>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</si>
  <si>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</si>
  <si>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</si>
  <si>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</si>
  <si>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</si>
  <si>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</si>
  <si>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</si>
  <si>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</si>
  <si>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</si>
  <si>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</si>
  <si>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</si>
  <si>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</si>
  <si>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</si>
  <si>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</si>
  <si>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</si>
  <si>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</si>
  <si>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</si>
  <si>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</si>
  <si>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</si>
  <si>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</si>
  <si>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</si>
  <si>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</si>
  <si>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</si>
  <si>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</si>
  <si>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</si>
  <si>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</si>
  <si>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</si>
  <si>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</si>
  <si>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</si>
  <si>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</si>
  <si>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</si>
  <si>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</si>
  <si>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</si>
  <si>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</si>
  <si>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</si>
  <si>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</si>
  <si>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</si>
  <si>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</si>
  <si>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</si>
  <si>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</si>
  <si>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</si>
  <si>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</si>
  <si>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</si>
  <si>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</si>
  <si>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</si>
  <si>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</si>
  <si>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</si>
  <si>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</si>
  <si>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</si>
  <si>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</si>
  <si>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</si>
  <si>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</si>
  <si>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</si>
  <si>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</si>
  <si>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</si>
  <si>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</si>
  <si>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</si>
  <si>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</si>
  <si>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</si>
  <si>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</si>
  <si>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</si>
  <si>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</si>
  <si>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</si>
  <si>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</si>
  <si>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</si>
  <si>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</si>
  <si>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</si>
  <si>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</si>
  <si>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</si>
  <si>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</si>
  <si>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</si>
  <si>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</si>
  <si>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</si>
  <si>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</si>
  <si>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</si>
  <si>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</si>
  <si>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</si>
  <si>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</si>
  <si>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</si>
  <si>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</si>
  <si>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</si>
  <si>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</si>
  <si>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</si>
  <si>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</si>
  <si>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</si>
  <si>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</si>
  <si>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</si>
  <si>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</si>
  <si>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</si>
  <si>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</si>
  <si>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</si>
  <si>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</si>
  <si>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</si>
  <si>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</si>
  <si>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</si>
  <si>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</si>
  <si>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</si>
  <si>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</si>
  <si>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</si>
  <si>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</si>
  <si>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</si>
  <si>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</si>
  <si>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</si>
  <si>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</si>
  <si>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</si>
  <si>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</si>
  <si>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</si>
  <si>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</si>
  <si>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</si>
  <si>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</si>
  <si>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</si>
  <si>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</si>
  <si>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</si>
  <si>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</si>
  <si>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</si>
  <si>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</si>
  <si>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</si>
  <si>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</si>
  <si>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</si>
  <si>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</si>
  <si>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</si>
  <si>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</si>
  <si>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</si>
  <si>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</si>
  <si>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</si>
  <si>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</si>
  <si>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</si>
  <si>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</si>
  <si>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</si>
  <si>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</si>
  <si>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</si>
  <si>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</si>
  <si>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</si>
  <si>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</si>
  <si>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</si>
  <si>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</si>
  <si>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</si>
  <si>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</si>
  <si>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</si>
  <si>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</si>
  <si>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</si>
  <si>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</si>
  <si>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</si>
  <si>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</si>
  <si>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</si>
  <si>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</si>
  <si>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</si>
  <si>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</si>
  <si>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</si>
  <si>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</si>
  <si>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</si>
  <si>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</si>
  <si>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</si>
  <si>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</si>
  <si>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</si>
  <si>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</si>
  <si>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</si>
  <si>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</si>
  <si>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</si>
  <si>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</si>
  <si>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</si>
  <si>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</si>
  <si>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</si>
  <si>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</si>
  <si>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</si>
  <si>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</si>
  <si>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</si>
  <si>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</si>
  <si>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</si>
  <si>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</si>
  <si>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</si>
  <si>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</si>
  <si>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</si>
  <si>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</si>
  <si>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</si>
  <si>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</si>
  <si>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</si>
  <si>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</si>
  <si>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</si>
  <si>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</si>
  <si>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</si>
  <si>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</si>
  <si>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</si>
  <si>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</si>
  <si>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</si>
  <si>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</si>
  <si>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</si>
  <si>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</si>
  <si>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</si>
  <si>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</si>
  <si>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</si>
  <si>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</si>
  <si>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</si>
  <si>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</si>
  <si>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</si>
  <si>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</si>
  <si>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</si>
  <si>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</si>
  <si>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</si>
  <si>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</si>
  <si>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</si>
  <si>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</si>
  <si>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</si>
  <si>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</si>
  <si>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</si>
  <si>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</si>
  <si>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</si>
  <si>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</si>
  <si>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</si>
  <si>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</si>
  <si>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</si>
  <si>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</si>
  <si>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</si>
  <si>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</si>
  <si>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</si>
  <si>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</si>
  <si>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</si>
  <si>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</si>
  <si>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</si>
  <si>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</si>
  <si>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</si>
  <si>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</si>
  <si>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</si>
  <si>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</si>
  <si>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</si>
  <si>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</si>
  <si>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</si>
  <si>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</si>
  <si>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</si>
  <si>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</si>
  <si>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</si>
  <si>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</si>
  <si>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</si>
  <si>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</si>
  <si>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</si>
  <si>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</si>
  <si>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</si>
  <si>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</si>
  <si>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</si>
  <si>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</si>
  <si>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</si>
  <si>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</si>
  <si>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</si>
  <si>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</si>
  <si>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</si>
  <si>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</si>
  <si>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</si>
  <si>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</si>
  <si>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</si>
  <si>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</si>
  <si>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</si>
  <si>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</si>
  <si>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</si>
  <si>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</si>
  <si>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</si>
  <si>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</si>
  <si>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</si>
  <si>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</si>
  <si>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</si>
  <si>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</si>
  <si>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</si>
  <si>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</si>
  <si>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</si>
  <si>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</si>
  <si>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</si>
  <si>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</si>
  <si>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</si>
  <si>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</si>
  <si>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</si>
  <si>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</si>
  <si>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</si>
  <si>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</si>
  <si>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</si>
  <si>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</si>
  <si>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</si>
  <si>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</si>
  <si>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</si>
  <si>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</si>
  <si>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</si>
  <si>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</si>
  <si>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</si>
  <si>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</si>
  <si>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</si>
  <si>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</si>
  <si>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</si>
  <si>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</si>
  <si>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</si>
  <si>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</si>
  <si>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</si>
  <si>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</si>
  <si>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</si>
  <si>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</si>
  <si>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</si>
  <si>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</si>
  <si>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</si>
  <si>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</si>
  <si>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</si>
  <si>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</si>
  <si>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</si>
  <si>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</si>
  <si>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</si>
  <si>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</si>
  <si>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</si>
  <si>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</si>
  <si>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</si>
  <si>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</si>
  <si>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</si>
  <si>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</si>
  <si>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</si>
  <si>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</si>
  <si>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</si>
  <si>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</si>
  <si>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</si>
  <si>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</si>
  <si>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</si>
  <si>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</si>
  <si>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</si>
  <si>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</si>
  <si>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</si>
  <si>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</si>
  <si>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</si>
  <si>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</si>
  <si>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</si>
  <si>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</si>
  <si>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</si>
  <si>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</si>
  <si>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</si>
  <si>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</si>
  <si>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</si>
  <si>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</si>
  <si>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</si>
  <si>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</si>
  <si>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</si>
  <si>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</si>
  <si>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</si>
  <si>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</si>
  <si>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</si>
  <si>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</si>
  <si>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</si>
  <si>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</si>
  <si>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</si>
  <si>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</si>
  <si>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</si>
  <si>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</si>
  <si>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</si>
  <si>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</si>
  <si>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</si>
  <si>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</si>
  <si>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</si>
  <si>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</si>
  <si>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</si>
  <si>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</si>
  <si>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</si>
  <si>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</si>
  <si>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</si>
  <si>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</si>
  <si>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</si>
  <si>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</si>
  <si>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</si>
  <si>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</si>
  <si>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</si>
  <si>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</si>
  <si>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</si>
  <si>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</si>
  <si>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</si>
  <si>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</si>
  <si>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</si>
  <si>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</si>
  <si>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</si>
  <si>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</si>
  <si>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</si>
  <si>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</si>
  <si>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</si>
  <si>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</si>
  <si>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</si>
  <si>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</si>
  <si>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</si>
  <si>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</si>
  <si>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</si>
  <si>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</si>
  <si>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</si>
  <si>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</si>
  <si>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</si>
  <si>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</si>
  <si>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</si>
  <si>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</si>
  <si>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</si>
  <si>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</si>
  <si>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</si>
  <si>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</si>
  <si>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</si>
  <si>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</si>
  <si>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</si>
  <si>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</si>
  <si>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</si>
  <si>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</si>
  <si>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</si>
  <si>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</si>
  <si>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</si>
  <si>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</si>
  <si>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</si>
  <si>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</si>
  <si>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</si>
  <si>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</si>
  <si>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</si>
  <si>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</si>
  <si>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</si>
  <si>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</si>
  <si>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</si>
  <si>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</si>
  <si>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</si>
  <si>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</si>
  <si>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</si>
  <si>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</si>
  <si>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</si>
  <si>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</si>
  <si>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</si>
  <si>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</si>
  <si>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</si>
  <si>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</si>
  <si>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</si>
  <si>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</si>
  <si>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</si>
  <si>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</si>
  <si>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</si>
  <si>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</si>
  <si>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</si>
  <si>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</si>
  <si>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</si>
  <si>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</si>
  <si>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</si>
  <si>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</si>
  <si>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</si>
  <si>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</si>
  <si>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</si>
  <si>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</si>
  <si>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</si>
  <si>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</si>
  <si>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</si>
  <si>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</si>
  <si>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</si>
  <si>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</si>
  <si>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</si>
  <si>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</si>
  <si>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</si>
  <si>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</si>
  <si>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</si>
  <si>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</si>
  <si>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</si>
  <si>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</si>
  <si>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</si>
  <si>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</si>
  <si>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</si>
  <si>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</si>
  <si>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</si>
  <si>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</si>
  <si>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</si>
  <si>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</si>
  <si>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</si>
  <si>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</si>
  <si>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</si>
  <si>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</si>
  <si>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</si>
  <si>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</si>
  <si>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</si>
  <si>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</si>
  <si>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</si>
  <si>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</si>
  <si>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</si>
  <si>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</si>
  <si>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</si>
  <si>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</si>
  <si>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</si>
  <si>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</si>
  <si>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</si>
  <si>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</si>
  <si>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</si>
  <si>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</si>
  <si>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</si>
  <si>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</si>
  <si>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</si>
  <si>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</si>
  <si>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</si>
  <si>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</si>
  <si>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</si>
  <si>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</si>
  <si>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</si>
  <si>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</si>
  <si>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</si>
  <si>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</si>
  <si>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</si>
  <si>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</si>
  <si>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</si>
  <si>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</si>
  <si>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</si>
  <si>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</si>
  <si>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</si>
  <si>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</si>
  <si>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</si>
  <si>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</si>
  <si>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</si>
  <si>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</si>
  <si>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</si>
  <si>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</si>
  <si>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</si>
  <si>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</si>
  <si>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</si>
  <si>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</si>
  <si>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</si>
  <si>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</si>
  <si>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</si>
  <si>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</si>
  <si>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</si>
  <si>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</si>
  <si>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</si>
  <si>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</si>
  <si>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</si>
  <si>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</si>
  <si>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</si>
  <si>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</si>
  <si>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</si>
  <si>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</si>
  <si>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</si>
  <si>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</si>
  <si>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</si>
  <si>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</si>
  <si>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</si>
  <si>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</si>
  <si>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</si>
  <si>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</si>
  <si>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</si>
  <si>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</si>
  <si>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</si>
  <si>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</si>
  <si>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</si>
  <si>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</si>
  <si>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</si>
  <si>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</si>
  <si>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</si>
  <si>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</si>
  <si>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</si>
  <si>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</si>
  <si>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</si>
  <si>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</si>
  <si>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</si>
  <si>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</si>
  <si>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</si>
  <si>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</si>
  <si>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</si>
  <si>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</si>
  <si>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</si>
  <si>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</si>
  <si>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</si>
  <si>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</si>
  <si>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</si>
  <si>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</si>
  <si>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</si>
  <si>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</si>
  <si>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</si>
  <si>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</si>
  <si>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</si>
  <si>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</si>
  <si>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</si>
  <si>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</si>
  <si>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</si>
  <si>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</si>
  <si>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</si>
  <si>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</si>
  <si>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</si>
  <si>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</si>
  <si>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</si>
  <si>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</si>
  <si>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</si>
  <si>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</si>
  <si>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</si>
  <si>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</si>
  <si>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</si>
  <si>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</si>
  <si>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</si>
  <si>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</si>
  <si>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</si>
  <si>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</si>
  <si>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</si>
  <si>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</si>
  <si>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</si>
  <si>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</si>
  <si>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</si>
  <si>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</si>
  <si>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</si>
  <si>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</si>
  <si>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</si>
  <si>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</si>
  <si>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</si>
  <si>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</si>
  <si>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</si>
  <si>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</si>
  <si>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</si>
  <si>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</si>
  <si>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</si>
  <si>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</si>
  <si>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</si>
  <si>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</si>
  <si>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</si>
  <si>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</si>
  <si>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</si>
  <si>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</si>
  <si>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</si>
  <si>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</si>
  <si>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</si>
  <si>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</si>
  <si>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</si>
  <si>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</si>
  <si>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</si>
  <si>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</si>
  <si>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</si>
  <si>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</si>
  <si>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</si>
  <si>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</si>
  <si>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</si>
  <si>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</si>
  <si>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</si>
  <si>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</si>
  <si>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</si>
  <si>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</si>
  <si>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</si>
  <si>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</si>
  <si>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</si>
  <si>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</si>
  <si>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</si>
  <si>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</si>
  <si>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</si>
  <si>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</si>
  <si>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</si>
  <si>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</si>
  <si>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</si>
  <si>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</si>
  <si>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</si>
  <si>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</si>
  <si>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</si>
  <si>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</si>
  <si>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</si>
  <si>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</si>
  <si>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</si>
  <si>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</si>
  <si>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</si>
  <si>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</si>
  <si>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</si>
  <si>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</si>
  <si>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</si>
  <si>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</si>
  <si>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</si>
  <si>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</si>
  <si>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</si>
  <si>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</si>
  <si>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</si>
  <si>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</si>
  <si>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</si>
  <si>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</si>
  <si>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</si>
  <si>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</si>
  <si>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</si>
  <si>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</si>
  <si>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</si>
  <si>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</si>
  <si>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</si>
  <si>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</si>
  <si>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</si>
  <si>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</si>
  <si>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</si>
  <si>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</si>
  <si>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</si>
  <si>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</si>
  <si>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</si>
  <si>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</si>
  <si>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</si>
  <si>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</si>
  <si>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</si>
  <si>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</si>
  <si>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</si>
  <si>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</si>
  <si>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</si>
  <si>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</si>
  <si>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</si>
  <si>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</si>
  <si>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</si>
  <si>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</si>
  <si>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</si>
  <si>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</si>
  <si>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</si>
  <si>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</si>
  <si>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</si>
  <si>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</si>
  <si>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</si>
  <si>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</si>
  <si>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</si>
  <si>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</si>
  <si>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</si>
  <si>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</si>
  <si>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</si>
  <si>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</si>
  <si>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</si>
  <si>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</si>
  <si>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</si>
  <si>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</si>
  <si>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</si>
  <si>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</si>
  <si>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</si>
  <si>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</si>
  <si>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</si>
  <si>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</si>
  <si>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</si>
  <si>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</si>
  <si>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</si>
  <si>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</si>
  <si>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</si>
  <si>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</si>
  <si>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</si>
  <si>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</si>
  <si>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</si>
  <si>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</si>
  <si>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</si>
  <si>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</si>
  <si>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</si>
  <si>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</si>
  <si>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</si>
  <si>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</si>
  <si>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</si>
  <si>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</si>
  <si>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</si>
  <si>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</si>
  <si>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</si>
  <si>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</si>
  <si>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</si>
  <si>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</si>
  <si>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</si>
  <si>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</si>
  <si>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</si>
  <si>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</si>
  <si>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</si>
  <si>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</si>
  <si>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</si>
  <si>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</si>
  <si>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</si>
  <si>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</si>
  <si>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</si>
  <si>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</si>
  <si>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</si>
  <si>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</si>
  <si>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</si>
  <si>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</si>
  <si>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</si>
  <si>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</si>
  <si>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</si>
  <si>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</si>
  <si>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</si>
  <si>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</si>
  <si>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</si>
  <si>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</si>
  <si>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</si>
  <si>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</si>
  <si>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</si>
  <si>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</si>
  <si>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</si>
  <si>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</si>
  <si>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</si>
  <si>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</si>
  <si>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</si>
  <si>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</si>
  <si>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</si>
  <si>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</si>
  <si>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</si>
  <si>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</si>
  <si>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</si>
  <si>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</si>
  <si>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</si>
  <si>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</si>
  <si>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</si>
  <si>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</si>
  <si>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</si>
  <si>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</si>
  <si>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</si>
  <si>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</si>
  <si>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</si>
  <si>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</si>
  <si>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</si>
  <si>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</si>
  <si>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</si>
  <si>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</si>
  <si>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</si>
  <si>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</si>
  <si>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</si>
  <si>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</si>
  <si>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</si>
  <si>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</si>
  <si>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</si>
  <si>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</si>
  <si>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</si>
  <si>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</si>
  <si>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</si>
  <si>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</si>
  <si>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</si>
  <si>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</si>
  <si>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</si>
  <si>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</si>
  <si>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</si>
  <si>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</si>
  <si>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</si>
  <si>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</si>
  <si>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</si>
  <si>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</si>
  <si>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</si>
  <si>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</si>
  <si>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</si>
  <si>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</si>
  <si>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</si>
  <si>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</si>
  <si>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</si>
  <si>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</si>
  <si>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</si>
  <si>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</si>
  <si>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</si>
  <si>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</si>
  <si>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</si>
  <si>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</si>
  <si>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</si>
  <si>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</si>
  <si>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</si>
  <si>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</si>
  <si>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</si>
  <si>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</si>
  <si>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</si>
  <si>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</si>
  <si>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</si>
  <si>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</si>
  <si>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</si>
  <si>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</si>
  <si>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</si>
  <si>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</si>
  <si>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</si>
  <si>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</si>
  <si>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</si>
  <si>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</si>
  <si>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</si>
  <si>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</si>
  <si>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</si>
  <si>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</si>
  <si>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</si>
  <si>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</si>
  <si>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</si>
  <si>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</si>
  <si>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</si>
  <si>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</si>
  <si>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</si>
  <si>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</si>
  <si>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</si>
  <si>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</si>
  <si>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</si>
  <si>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</si>
  <si>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</si>
  <si>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</si>
  <si>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</si>
  <si>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</si>
  <si>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</si>
  <si>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</si>
  <si>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</si>
  <si>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</si>
  <si>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</si>
  <si>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</si>
  <si>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</si>
  <si>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</si>
  <si>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</si>
  <si>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</si>
  <si>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</si>
  <si>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</si>
  <si>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</si>
  <si>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</si>
  <si>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</si>
  <si>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</si>
  <si>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</si>
  <si>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</si>
  <si>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</si>
  <si>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</si>
  <si>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</si>
  <si>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</si>
  <si>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</si>
  <si>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</si>
  <si>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</si>
  <si>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</si>
  <si>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</si>
  <si>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</si>
  <si>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</si>
  <si>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</si>
  <si>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</si>
  <si>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</si>
  <si>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</si>
  <si>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</si>
  <si>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</si>
  <si>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</si>
  <si>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</si>
  <si>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</si>
  <si>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</si>
  <si>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</si>
  <si>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</si>
  <si>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</si>
  <si>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</si>
  <si>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</si>
  <si>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</si>
  <si>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</si>
  <si>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</si>
  <si>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</si>
  <si>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</si>
  <si>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</si>
  <si>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</si>
  <si>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</si>
  <si>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</si>
  <si>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</si>
  <si>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</si>
  <si>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</si>
  <si>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</si>
  <si>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</si>
  <si>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</si>
  <si>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</si>
  <si>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</si>
  <si>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</si>
  <si>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</si>
  <si>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</si>
  <si>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</si>
  <si>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</si>
  <si>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</si>
  <si>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</si>
  <si>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</si>
  <si>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</si>
  <si>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</si>
  <si>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</si>
  <si>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</si>
  <si>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</si>
  <si>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</si>
  <si>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</si>
  <si>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</si>
  <si>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</si>
  <si>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</si>
  <si>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</si>
  <si>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</si>
  <si>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</si>
  <si>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</si>
  <si>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</si>
  <si>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</si>
  <si>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</si>
  <si>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</si>
  <si>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</si>
  <si>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</si>
  <si>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</si>
  <si>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</si>
  <si>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</si>
  <si>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</si>
  <si>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</si>
  <si>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</si>
  <si>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</si>
  <si>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</si>
  <si>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</si>
  <si>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</si>
  <si>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</si>
  <si>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</si>
  <si>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</si>
  <si>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</si>
  <si>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</si>
  <si>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</si>
  <si>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</si>
  <si>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</si>
  <si>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</si>
  <si>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</si>
  <si>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</si>
  <si>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</si>
  <si>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</si>
  <si>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</si>
  <si>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</si>
  <si>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</si>
  <si>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</si>
  <si>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</si>
  <si>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</si>
  <si>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</si>
  <si>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</si>
  <si>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</si>
  <si>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</si>
  <si>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</si>
  <si>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</si>
  <si>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</si>
  <si>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</si>
  <si>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</si>
  <si>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</si>
  <si>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</si>
  <si>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</si>
  <si>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</si>
  <si>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</si>
  <si>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</si>
  <si>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</si>
  <si>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</si>
  <si>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</si>
  <si>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</si>
  <si>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</si>
  <si>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</si>
  <si>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</si>
  <si>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</si>
  <si>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</si>
  <si>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</si>
  <si>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</si>
  <si>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</si>
  <si>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</si>
  <si>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</si>
  <si>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</si>
  <si>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</si>
  <si>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</si>
  <si>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</si>
  <si>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</si>
  <si>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</si>
  <si>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</si>
  <si>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</si>
  <si>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</si>
  <si>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</si>
  <si>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</si>
  <si>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</si>
  <si>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</si>
  <si>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</si>
  <si>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</si>
  <si>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</si>
  <si>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</si>
  <si>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</si>
  <si>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</si>
  <si>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</si>
  <si>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</si>
  <si>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</si>
  <si>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</si>
  <si>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</si>
  <si>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</si>
  <si>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</si>
  <si>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</si>
  <si>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</si>
  <si>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</si>
  <si>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</si>
  <si>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</si>
  <si>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</si>
  <si>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</si>
  <si>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</si>
  <si>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</si>
  <si>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</si>
  <si>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</si>
  <si>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</si>
  <si>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</si>
  <si>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</si>
  <si>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</si>
  <si>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</si>
  <si>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</si>
  <si>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</si>
  <si>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</si>
  <si>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</si>
  <si>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</si>
  <si>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</si>
  <si>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</si>
  <si>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</si>
  <si>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</si>
  <si>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</si>
  <si>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</si>
  <si>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</si>
  <si>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</si>
  <si>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</si>
  <si>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</si>
  <si>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</si>
  <si>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</si>
  <si>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</si>
  <si>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</si>
  <si>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</si>
  <si>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</si>
  <si>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</si>
  <si>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</si>
  <si>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</si>
  <si>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</si>
  <si>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</si>
  <si>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</si>
  <si>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</si>
  <si>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</si>
  <si>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</si>
  <si>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</si>
  <si>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</si>
  <si>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</si>
  <si>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</si>
  <si>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</si>
  <si>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</si>
  <si>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</si>
  <si>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</si>
  <si>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</si>
  <si>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</si>
  <si>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</si>
  <si>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</si>
  <si>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</si>
  <si>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</si>
  <si>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</si>
  <si>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</si>
  <si>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</si>
  <si>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</si>
  <si>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</si>
  <si>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</si>
  <si>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</si>
  <si>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</si>
  <si>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</si>
  <si>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</si>
  <si>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</si>
  <si>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</si>
  <si>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</si>
  <si>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</si>
  <si>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</si>
  <si>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</si>
  <si>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</si>
  <si>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</si>
  <si>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</si>
  <si>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</si>
  <si>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</si>
  <si>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</si>
  <si>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</si>
  <si>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</si>
  <si>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</si>
  <si>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</si>
  <si>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</si>
  <si>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</si>
  <si>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</si>
  <si>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</si>
  <si>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</si>
  <si>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</si>
  <si>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</si>
  <si>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</si>
  <si>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</si>
  <si>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</si>
  <si>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</si>
  <si>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</si>
  <si>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</si>
  <si>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</si>
  <si>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</si>
  <si>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</si>
  <si>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</si>
  <si>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</si>
  <si>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</si>
  <si>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</si>
  <si>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</si>
  <si>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</si>
  <si>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</si>
  <si>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</si>
  <si>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</si>
  <si>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</si>
  <si>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</si>
  <si>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</si>
  <si>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</si>
  <si>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</si>
  <si>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</si>
  <si>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</si>
  <si>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</si>
  <si>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</si>
  <si>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</si>
  <si>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</si>
  <si>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</si>
  <si>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</si>
  <si>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</si>
  <si>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</si>
  <si>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</si>
  <si>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</si>
  <si>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</si>
  <si>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</si>
  <si>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</si>
  <si>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</si>
  <si>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</si>
  <si>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</si>
  <si>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</si>
  <si>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</si>
  <si>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</si>
  <si>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</si>
  <si>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</si>
  <si>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</si>
  <si>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</si>
  <si>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</si>
  <si>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</si>
  <si>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</si>
  <si>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</si>
  <si>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</si>
  <si>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</si>
  <si>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</si>
  <si>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</si>
  <si>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</si>
  <si>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</si>
  <si>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</si>
  <si>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</si>
  <si>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</si>
  <si>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</si>
  <si>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</si>
  <si>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</si>
  <si>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</si>
  <si>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</si>
  <si>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</si>
  <si>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</si>
  <si>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</si>
  <si>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</si>
  <si>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</si>
  <si>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</si>
  <si>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</si>
  <si>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</si>
  <si>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</si>
  <si>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</si>
  <si>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</si>
  <si>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</si>
  <si>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</si>
  <si>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</si>
  <si>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</si>
  <si>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</si>
  <si>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</si>
  <si>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</si>
  <si>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</si>
  <si>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</si>
  <si>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</si>
  <si>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</si>
  <si>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</si>
  <si>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</si>
  <si>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</si>
  <si>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</si>
  <si>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</si>
  <si>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</si>
  <si>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</si>
  <si>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</si>
  <si>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</si>
  <si>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</si>
  <si>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</si>
  <si>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</si>
  <si>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</si>
  <si>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</si>
  <si>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</si>
  <si>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</si>
  <si>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</si>
  <si>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</si>
  <si>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</si>
  <si>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</si>
  <si>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</si>
  <si>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</si>
  <si>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</si>
  <si>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</si>
  <si>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</si>
  <si>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</si>
  <si>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</si>
  <si>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</si>
  <si>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</si>
  <si>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</si>
  <si>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</si>
  <si>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</si>
  <si>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</si>
  <si>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</si>
  <si>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</si>
  <si>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</si>
  <si>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</si>
  <si>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</si>
  <si>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</si>
  <si>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</si>
  <si>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</si>
  <si>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</si>
  <si>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</si>
  <si>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</si>
  <si>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</si>
  <si>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</si>
  <si>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</si>
  <si>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</si>
  <si>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</si>
  <si>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</si>
  <si>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</si>
  <si>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</si>
  <si>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</si>
  <si>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</si>
  <si>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</si>
  <si>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</si>
  <si>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</si>
  <si>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</si>
  <si>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</si>
  <si>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</si>
  <si>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</si>
  <si>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</si>
  <si>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</si>
  <si>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</si>
  <si>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</si>
  <si>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</si>
  <si>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</si>
  <si>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</si>
  <si>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</si>
  <si>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</si>
  <si>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</si>
  <si>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</si>
  <si>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</si>
  <si>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</si>
  <si>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</si>
  <si>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</si>
  <si>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</si>
  <si>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</si>
  <si>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</si>
  <si>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</si>
  <si>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</si>
  <si>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</si>
  <si>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</si>
  <si>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</si>
  <si>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</si>
  <si>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</si>
  <si>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</si>
  <si>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</si>
  <si>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</si>
  <si>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</si>
  <si>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</si>
  <si>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</si>
  <si>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</si>
  <si>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</si>
  <si>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</si>
  <si>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</si>
  <si>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</si>
  <si>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</si>
  <si>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</si>
  <si>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</si>
  <si>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</si>
  <si>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</si>
  <si>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</si>
  <si>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</si>
  <si>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</si>
  <si>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</si>
  <si>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</si>
  <si>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</si>
  <si>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</si>
  <si>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</si>
  <si>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</si>
  <si>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</si>
  <si>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</si>
  <si>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</si>
  <si>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</si>
  <si>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</si>
  <si>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</si>
  <si>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</si>
  <si>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</si>
  <si>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</si>
  <si>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</si>
  <si>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</si>
  <si>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</si>
  <si>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</si>
  <si>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</si>
  <si>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</si>
  <si>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</si>
  <si>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</si>
  <si>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</si>
  <si>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</si>
  <si>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</si>
  <si>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</si>
  <si>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</si>
  <si>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</si>
  <si>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</si>
  <si>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</si>
  <si>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</si>
  <si>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</si>
  <si>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</si>
  <si>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</si>
  <si>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</si>
  <si>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</si>
  <si>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</si>
  <si>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</si>
  <si>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</si>
  <si>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</si>
  <si>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</si>
  <si>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</si>
  <si>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</si>
  <si>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</si>
  <si>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</si>
  <si>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</si>
  <si>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</si>
  <si>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</si>
  <si>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</si>
  <si>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</si>
  <si>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</si>
  <si>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</si>
  <si>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</si>
  <si>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</si>
  <si>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</si>
  <si>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</si>
  <si>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</si>
  <si>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</si>
  <si>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</si>
  <si>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</si>
  <si>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</si>
  <si>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</si>
  <si>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</si>
  <si>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</si>
  <si>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</si>
  <si>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</si>
  <si>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</si>
  <si>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</si>
  <si>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</si>
  <si>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</si>
  <si>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</si>
  <si>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</si>
  <si>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</si>
  <si>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</si>
  <si>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</si>
  <si>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</si>
  <si>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</si>
  <si>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</si>
  <si>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</si>
  <si>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</si>
  <si>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</si>
  <si>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</si>
  <si>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</si>
  <si>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</si>
  <si>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</si>
  <si>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</si>
  <si>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</si>
  <si>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</si>
  <si>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</si>
  <si>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</si>
  <si>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</si>
  <si>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</si>
  <si>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</si>
  <si>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</si>
  <si>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</si>
  <si>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</si>
  <si>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</si>
  <si>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</si>
  <si>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</si>
  <si>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</si>
  <si>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</si>
  <si>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</si>
  <si>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</si>
  <si>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</si>
  <si>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</si>
  <si>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</si>
  <si>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</si>
  <si>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</si>
  <si>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</si>
  <si>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</si>
  <si>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</si>
  <si>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</si>
  <si>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</si>
  <si>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</si>
  <si>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</si>
  <si>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</si>
  <si>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</si>
  <si>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</si>
  <si>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</si>
  <si>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</si>
  <si>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</si>
  <si>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</si>
  <si>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</si>
  <si>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</si>
  <si>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</si>
  <si>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</si>
  <si>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</si>
  <si>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</si>
  <si>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</si>
  <si>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</si>
  <si>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</si>
  <si>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</si>
  <si>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</si>
  <si>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</si>
  <si>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</si>
  <si>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</si>
  <si>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</si>
  <si>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</si>
  <si>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</si>
  <si>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</si>
  <si>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</si>
  <si>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</si>
  <si>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</si>
  <si>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</si>
  <si>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</si>
  <si>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</si>
  <si>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</si>
  <si>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</si>
  <si>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</si>
  <si>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</si>
  <si>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</si>
  <si>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</si>
  <si>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</si>
  <si>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</si>
  <si>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</si>
  <si>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</si>
  <si>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</si>
  <si>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</si>
  <si>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</si>
  <si>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</si>
  <si>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</si>
  <si>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</si>
  <si>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</si>
  <si>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</si>
  <si>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</si>
  <si>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</si>
  <si>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</si>
  <si>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</si>
  <si>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</si>
  <si>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</si>
  <si>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</si>
  <si>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</si>
  <si>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</si>
  <si>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</si>
  <si>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</si>
  <si>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</si>
  <si>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</si>
  <si>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</si>
  <si>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</si>
  <si>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</si>
  <si>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</si>
  <si>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</si>
  <si>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</si>
  <si>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</si>
  <si>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</si>
  <si>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</si>
  <si>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</si>
  <si>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</si>
  <si>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</si>
  <si>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</si>
  <si>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</si>
  <si>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</si>
  <si>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</si>
  <si>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</si>
  <si>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</si>
  <si>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</si>
  <si>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</si>
  <si>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</si>
  <si>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</si>
  <si>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</si>
  <si>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</si>
  <si>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</si>
  <si>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</si>
  <si>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</si>
  <si>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</si>
  <si>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</si>
  <si>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</si>
  <si>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</si>
  <si>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</si>
  <si>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</si>
  <si>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</si>
  <si>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</si>
  <si>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</si>
  <si>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</si>
  <si>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</si>
  <si>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</si>
  <si>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</si>
  <si>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</si>
  <si>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</si>
  <si>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</si>
  <si>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</si>
  <si>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</si>
  <si>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</si>
  <si>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</si>
  <si>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</si>
  <si>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</si>
  <si>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</si>
  <si>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</si>
  <si>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</si>
  <si>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</si>
  <si>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</si>
  <si>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</si>
  <si>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</si>
  <si>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</si>
  <si>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</si>
  <si>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</si>
  <si>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</si>
  <si>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</si>
  <si>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</si>
  <si>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</si>
  <si>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</si>
  <si>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</si>
  <si>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</si>
  <si>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</si>
  <si>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</si>
  <si>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</si>
  <si>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</si>
  <si>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</si>
  <si>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</si>
  <si>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</si>
  <si>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</si>
  <si>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</si>
  <si>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</si>
  <si>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</si>
  <si>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</si>
  <si>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</si>
  <si>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</si>
  <si>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</si>
  <si>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</si>
  <si>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</si>
  <si>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</si>
  <si>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</si>
  <si>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</si>
  <si>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</si>
  <si>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</si>
  <si>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</si>
  <si>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</si>
  <si>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</si>
  <si>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</si>
  <si>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</si>
  <si>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</si>
  <si>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</si>
  <si>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</si>
  <si>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</si>
  <si>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</si>
  <si>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</si>
  <si>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</si>
  <si>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</si>
  <si>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</si>
  <si>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</si>
  <si>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</si>
  <si>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</si>
  <si>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</si>
  <si>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</si>
  <si>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</si>
  <si>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</si>
  <si>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</si>
  <si>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</si>
  <si>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</si>
  <si>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</si>
  <si>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</si>
  <si>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</si>
  <si>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</si>
  <si>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</si>
  <si>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</si>
  <si>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</si>
  <si>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</si>
  <si>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</si>
  <si>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</si>
  <si>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</si>
  <si>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</si>
  <si>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</si>
  <si>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</si>
  <si>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</si>
  <si>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</si>
  <si>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</si>
  <si>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</si>
  <si>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</si>
  <si>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</si>
  <si>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</si>
  <si>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</si>
  <si>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</si>
  <si>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</si>
  <si>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</si>
  <si>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</si>
  <si>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</si>
  <si>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</si>
  <si>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</si>
  <si>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</si>
  <si>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</si>
  <si>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</si>
  <si>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</si>
  <si>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</si>
  <si>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</si>
  <si>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</si>
  <si>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</si>
  <si>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</si>
  <si>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</si>
  <si>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</si>
  <si>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</si>
  <si>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</si>
  <si>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</si>
  <si>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</si>
  <si>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</si>
  <si>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</si>
  <si>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</si>
  <si>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</si>
  <si>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</si>
  <si>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</si>
  <si>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</si>
  <si>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</si>
  <si>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</si>
  <si>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</si>
  <si>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</si>
  <si>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</si>
  <si>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</si>
  <si>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</si>
  <si>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</si>
  <si>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</si>
  <si>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</si>
  <si>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</si>
  <si>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</si>
  <si>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</si>
  <si>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</si>
  <si>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</si>
  <si>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</si>
  <si>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</si>
  <si>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</si>
  <si>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</si>
  <si>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</si>
  <si>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</si>
  <si>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</si>
  <si>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</si>
  <si>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</si>
  <si>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</si>
  <si>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</si>
  <si>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</si>
  <si>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</si>
  <si>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</si>
  <si>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</si>
  <si>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</si>
  <si>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</si>
  <si>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</si>
  <si>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</si>
  <si>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</si>
  <si>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</si>
  <si>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</si>
  <si>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</si>
  <si>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</si>
  <si>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</si>
  <si>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</si>
  <si>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</si>
  <si>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</si>
  <si>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</si>
  <si>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</si>
  <si>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</si>
  <si>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</si>
  <si>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</si>
  <si>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</si>
  <si>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</si>
  <si>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</si>
  <si>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</si>
  <si>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</si>
  <si>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</si>
  <si>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</si>
  <si>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</si>
  <si>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</si>
  <si>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</si>
  <si>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</si>
  <si>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</si>
  <si>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</si>
  <si>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</si>
  <si>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</si>
  <si>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</si>
  <si>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</si>
  <si>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</si>
  <si>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</si>
  <si>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</si>
  <si>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</si>
  <si>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</si>
  <si>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</si>
  <si>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</si>
  <si>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</si>
  <si>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</si>
  <si>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</si>
  <si>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</si>
  <si>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</si>
  <si>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</si>
  <si>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</si>
  <si>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</si>
  <si>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</si>
  <si>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</si>
  <si>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</si>
  <si>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</si>
  <si>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</si>
  <si>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</si>
  <si>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</si>
  <si>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</si>
  <si>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</si>
  <si>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</si>
  <si>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</si>
  <si>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</si>
  <si>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</si>
  <si>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</si>
  <si>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</si>
  <si>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</si>
  <si>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</si>
  <si>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</si>
  <si>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</si>
  <si>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</si>
  <si>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</si>
  <si>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</si>
  <si>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</si>
  <si>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</si>
  <si>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</si>
  <si>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</si>
  <si>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</si>
  <si>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</si>
  <si>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</si>
  <si>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</si>
  <si>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</si>
  <si>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</si>
  <si>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</si>
  <si>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</si>
  <si>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</si>
  <si>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</si>
  <si>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</si>
  <si>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</si>
  <si>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</si>
  <si>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</si>
  <si>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</si>
  <si>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</si>
  <si>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</si>
  <si>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</si>
  <si>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</si>
  <si>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</si>
  <si>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</si>
  <si>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</si>
  <si>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</si>
  <si>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</si>
  <si>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</si>
  <si>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</si>
  <si>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</si>
  <si>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</si>
  <si>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</si>
  <si>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</si>
  <si>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</si>
  <si>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</si>
  <si>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</si>
  <si>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</si>
  <si>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</si>
  <si>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</si>
  <si>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</si>
  <si>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</si>
  <si>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</si>
  <si>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</si>
  <si>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</si>
  <si>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</si>
  <si>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</si>
  <si>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</si>
  <si>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</si>
  <si>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</si>
  <si>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</si>
  <si>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</si>
  <si>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</si>
  <si>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</si>
  <si>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</si>
  <si>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</si>
  <si>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</si>
  <si>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</si>
  <si>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</si>
  <si>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</si>
  <si>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</si>
  <si>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</si>
  <si>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</si>
  <si>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</si>
  <si>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</si>
  <si>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</si>
  <si>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</si>
  <si>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</si>
  <si>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</si>
  <si>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</si>
  <si>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</si>
  <si>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</si>
  <si>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</si>
  <si>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</si>
  <si>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</si>
  <si>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</si>
  <si>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</si>
  <si>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</si>
  <si>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</si>
  <si>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</si>
  <si>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</si>
  <si>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</si>
  <si>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</si>
  <si>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</si>
  <si>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</si>
  <si>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</si>
  <si>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</si>
  <si>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</si>
  <si>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</si>
  <si>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</si>
  <si>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</si>
  <si>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</si>
  <si>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</si>
  <si>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</si>
  <si>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</si>
  <si>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</si>
  <si>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</si>
  <si>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</si>
  <si>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</si>
  <si>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</si>
  <si>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</si>
  <si>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</si>
  <si>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</si>
  <si>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</si>
  <si>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</si>
  <si>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</si>
  <si>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</si>
  <si>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</si>
  <si>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</si>
  <si>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</si>
  <si>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</si>
  <si>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</si>
  <si>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</si>
  <si>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</si>
  <si>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</si>
  <si>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</si>
  <si>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</si>
  <si>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</si>
  <si>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</si>
  <si>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</si>
  <si>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</si>
  <si>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</si>
  <si>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</si>
  <si>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</si>
  <si>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</si>
  <si>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</si>
  <si>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</si>
  <si>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</si>
  <si>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</si>
  <si>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</si>
  <si>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</si>
  <si>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</si>
  <si>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</si>
  <si>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</si>
  <si>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</si>
  <si>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</si>
  <si>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</si>
  <si>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</si>
  <si>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</si>
  <si>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</si>
  <si>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</si>
  <si>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</si>
  <si>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</si>
  <si>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</si>
  <si>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</si>
  <si>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</si>
  <si>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</si>
  <si>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</si>
  <si>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</si>
  <si>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</si>
  <si>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</si>
  <si>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</si>
  <si>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</si>
  <si>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</si>
  <si>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</si>
  <si>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</si>
  <si>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</si>
  <si>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</si>
  <si>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</si>
  <si>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</si>
  <si>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</si>
  <si>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</si>
  <si>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</si>
  <si>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</si>
  <si>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</si>
  <si>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</si>
  <si>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</si>
  <si>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</si>
  <si>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</si>
  <si>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</si>
  <si>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</si>
  <si>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</si>
  <si>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</si>
  <si>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</si>
  <si>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</si>
  <si>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</si>
  <si>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</si>
  <si>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</si>
  <si>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</si>
  <si>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</si>
  <si>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</si>
  <si>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</si>
  <si>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</si>
  <si>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</si>
  <si>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</si>
  <si>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</si>
  <si>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</si>
  <si>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</si>
  <si>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</si>
  <si>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</si>
  <si>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</si>
  <si>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</si>
  <si>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</si>
  <si>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</si>
  <si>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</si>
  <si>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</si>
  <si>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</si>
  <si>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</si>
  <si>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</si>
  <si>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</si>
  <si>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</si>
  <si>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</si>
  <si>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</si>
  <si>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</si>
  <si>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</si>
  <si>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</si>
  <si>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</si>
  <si>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</si>
  <si>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</si>
  <si>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</si>
  <si>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</si>
  <si>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</si>
  <si>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</si>
  <si>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</si>
  <si>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</si>
  <si>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</si>
  <si>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</si>
  <si>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</si>
  <si>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</si>
  <si>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</si>
  <si>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</si>
  <si>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</si>
  <si>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</si>
  <si>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</si>
  <si>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</si>
  <si>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</si>
  <si>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</si>
  <si>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</si>
  <si>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</si>
  <si>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</si>
  <si>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</si>
  <si>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</si>
  <si>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</si>
  <si>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</si>
  <si>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</si>
  <si>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</si>
  <si>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</si>
  <si>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</si>
  <si>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</si>
  <si>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</si>
  <si>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</si>
  <si>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</si>
  <si>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</si>
  <si>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</si>
  <si>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</si>
  <si>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</si>
  <si>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</si>
  <si>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</si>
  <si>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</si>
  <si>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</si>
  <si>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</si>
  <si>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</si>
  <si>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</si>
  <si>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</si>
  <si>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</si>
  <si>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</si>
  <si>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</si>
  <si>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</si>
  <si>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</si>
  <si>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</si>
  <si>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</si>
  <si>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</si>
  <si>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</si>
  <si>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</si>
  <si>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</si>
  <si>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</si>
  <si>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</si>
  <si>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</si>
  <si>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</si>
  <si>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</si>
  <si>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</si>
  <si>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</si>
  <si>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</si>
  <si>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</si>
  <si>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</si>
  <si>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</si>
  <si>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</si>
  <si>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</si>
  <si>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</si>
  <si>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</si>
  <si>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</si>
  <si>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</si>
  <si>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</si>
  <si>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</si>
  <si>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</si>
  <si>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</si>
  <si>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</si>
  <si>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</si>
  <si>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</si>
  <si>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</si>
  <si>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</si>
  <si>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</si>
  <si>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</si>
  <si>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</si>
  <si>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</si>
  <si>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</si>
  <si>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</si>
  <si>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</si>
  <si>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</si>
  <si>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</si>
  <si>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</si>
  <si>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</si>
  <si>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</si>
  <si>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</si>
  <si>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</si>
  <si>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</si>
  <si>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</si>
  <si>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</si>
  <si>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</si>
  <si>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</si>
  <si>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</si>
  <si>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</si>
  <si>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</si>
  <si>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</si>
  <si>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</si>
  <si>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</si>
  <si>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</si>
  <si>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</si>
  <si>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</si>
  <si>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</si>
  <si>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</si>
  <si>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</si>
  <si>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</si>
  <si>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</si>
  <si>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</si>
  <si>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</si>
  <si>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</si>
  <si>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</si>
  <si>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</si>
  <si>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</si>
  <si>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</si>
  <si>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</si>
  <si>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</si>
  <si>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</si>
  <si>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</si>
  <si>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</si>
  <si>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</si>
  <si>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</si>
  <si>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</si>
  <si>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</si>
  <si>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</si>
  <si>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</si>
  <si>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</si>
  <si>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</si>
  <si>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</si>
  <si>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</si>
  <si>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</si>
  <si>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</si>
  <si>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</si>
  <si>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</si>
  <si>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</si>
  <si>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</si>
  <si>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</si>
  <si>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</si>
  <si>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</si>
  <si>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</si>
  <si>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</si>
  <si>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</si>
  <si>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</si>
  <si>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</si>
  <si>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</si>
  <si>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</si>
  <si>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</si>
  <si>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</si>
  <si>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</si>
  <si>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</si>
  <si>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</si>
  <si>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</si>
  <si>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</si>
  <si>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</si>
  <si>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</si>
  <si>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</si>
  <si>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</si>
  <si>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</si>
  <si>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</si>
  <si>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</si>
  <si>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</si>
  <si>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</si>
  <si>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</si>
  <si>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</si>
  <si>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</si>
  <si>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</si>
  <si>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</si>
  <si>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</si>
  <si>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</si>
  <si>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</si>
  <si>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</si>
  <si>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</si>
  <si>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</si>
  <si>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</si>
  <si>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</si>
  <si>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</si>
  <si>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</si>
  <si>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</si>
  <si>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</si>
  <si>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</si>
  <si>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</si>
  <si>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</si>
  <si>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</si>
  <si>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</si>
  <si>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</si>
  <si>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</si>
  <si>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</si>
  <si>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</si>
  <si>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</si>
  <si>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</si>
  <si>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</si>
  <si>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</si>
  <si>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</si>
  <si>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</si>
  <si>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</si>
  <si>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</si>
  <si>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</si>
  <si>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</si>
  <si>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</si>
  <si>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</si>
  <si>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</si>
  <si>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</si>
  <si>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</si>
  <si>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</si>
  <si>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</si>
  <si>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</si>
  <si>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</si>
  <si>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</si>
  <si>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</si>
  <si>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</si>
  <si>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</si>
  <si>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</si>
  <si>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</si>
  <si>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</si>
  <si>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</si>
  <si>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</si>
  <si>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</si>
  <si>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</si>
  <si>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</si>
  <si>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</si>
  <si>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</si>
  <si>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</si>
  <si>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</si>
  <si>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</si>
  <si>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</si>
  <si>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</si>
  <si>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</si>
  <si>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</si>
  <si>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</si>
  <si>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</si>
  <si>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</si>
  <si>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</si>
  <si>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</si>
  <si>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</si>
  <si>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</si>
  <si>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</si>
  <si>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</si>
  <si>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</si>
  <si>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</si>
  <si>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</si>
  <si>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</si>
  <si>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</si>
  <si>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</si>
  <si>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</si>
  <si>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</si>
  <si>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</si>
  <si>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</si>
  <si>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</si>
  <si>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</si>
  <si>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</si>
  <si>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</si>
  <si>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</si>
  <si>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</si>
  <si>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</si>
  <si>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</si>
  <si>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</si>
  <si>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</si>
  <si>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</si>
  <si>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</si>
  <si>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</si>
  <si>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</si>
  <si>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</si>
  <si>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</si>
  <si>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</si>
  <si>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</si>
  <si>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</si>
  <si>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</si>
  <si>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</si>
  <si>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</si>
  <si>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</si>
  <si>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</si>
  <si>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</si>
  <si>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</si>
  <si>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</si>
  <si>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</si>
  <si>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</si>
  <si>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</si>
  <si>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</si>
  <si>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</si>
  <si>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</si>
  <si>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</si>
  <si>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</si>
  <si>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</si>
  <si>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</si>
  <si>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</si>
  <si>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</si>
  <si>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</si>
  <si>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</si>
  <si>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</si>
  <si>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</si>
  <si>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</si>
  <si>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</si>
  <si>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</si>
  <si>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</si>
  <si>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</si>
  <si>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</si>
  <si>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</si>
  <si>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</si>
  <si>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</si>
  <si>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</si>
  <si>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</si>
  <si>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</si>
  <si>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</si>
  <si>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</si>
  <si>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</si>
  <si>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</si>
  <si>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</si>
  <si>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</si>
  <si>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</si>
  <si>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</si>
  <si>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</si>
  <si>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</si>
  <si>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</si>
  <si>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</si>
  <si>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</si>
  <si>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</si>
  <si>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</si>
  <si>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</si>
  <si>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</si>
  <si>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</si>
  <si>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</si>
  <si>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</si>
  <si>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</si>
  <si>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</si>
  <si>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</si>
  <si>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</si>
  <si>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</si>
  <si>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</si>
  <si>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</si>
  <si>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</si>
  <si>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</si>
  <si>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</si>
  <si>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</si>
  <si>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</si>
  <si>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</si>
  <si>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</si>
  <si>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</si>
  <si>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</si>
  <si>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</si>
  <si>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</si>
  <si>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</si>
  <si>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</si>
  <si>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</si>
  <si>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</si>
  <si>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</si>
  <si>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</si>
  <si>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</si>
  <si>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</si>
  <si>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</si>
  <si>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</si>
  <si>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</si>
  <si>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</si>
  <si>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</si>
  <si>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</si>
  <si>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</si>
  <si>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</si>
  <si>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</si>
  <si>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</si>
  <si>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</si>
  <si>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</si>
  <si>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</si>
  <si>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</si>
  <si>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</si>
  <si>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</si>
  <si>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</si>
  <si>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</si>
  <si>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</si>
  <si>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</si>
  <si>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</si>
  <si>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</si>
  <si>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</si>
  <si>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</si>
  <si>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</si>
  <si>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</si>
  <si>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</si>
  <si>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</si>
  <si>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</si>
  <si>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</si>
  <si>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</si>
  <si>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</si>
  <si>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</si>
  <si>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</si>
  <si>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</si>
  <si>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</si>
  <si>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</si>
  <si>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</si>
  <si>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</si>
  <si>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</si>
  <si>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</si>
  <si>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</si>
  <si>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</si>
  <si>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</si>
  <si>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</si>
  <si>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</si>
  <si>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</si>
  <si>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</si>
  <si>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</si>
  <si>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</si>
  <si>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</si>
  <si>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</si>
  <si>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</si>
  <si>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</si>
  <si>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</si>
  <si>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</si>
  <si>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</si>
  <si>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</si>
  <si>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</si>
  <si>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</si>
  <si>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</si>
  <si>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</si>
  <si>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</si>
  <si>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</si>
  <si>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</si>
  <si>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</si>
  <si>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</si>
  <si>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</si>
  <si>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</si>
  <si>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</si>
  <si>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</si>
  <si>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</si>
  <si>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</si>
  <si>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</si>
  <si>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</si>
  <si>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</si>
  <si>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</si>
  <si>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</si>
  <si>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</si>
  <si>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</si>
  <si>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</si>
  <si>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</si>
  <si>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</si>
  <si>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</si>
  <si>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</si>
  <si>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</si>
  <si>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</si>
  <si>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</si>
  <si>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</si>
  <si>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</si>
  <si>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</si>
  <si>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</si>
  <si>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</si>
  <si>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</si>
  <si>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</si>
  <si>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</si>
  <si>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</si>
  <si>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</si>
  <si>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</si>
  <si>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</si>
  <si>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</si>
  <si>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</si>
  <si>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</si>
  <si>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</si>
  <si>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</si>
  <si>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</si>
  <si>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</si>
  <si>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</si>
  <si>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</si>
  <si>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</si>
  <si>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</si>
  <si>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</si>
  <si>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</si>
  <si>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</si>
  <si>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</si>
  <si>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</si>
  <si>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</si>
  <si>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</si>
  <si>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</si>
  <si>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</si>
  <si>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</si>
  <si>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</si>
  <si>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</si>
  <si>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</si>
  <si>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</si>
  <si>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</si>
  <si>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</si>
  <si>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</si>
  <si>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</si>
  <si>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</si>
  <si>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</si>
  <si>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</si>
  <si>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</si>
  <si>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</si>
  <si>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</si>
  <si>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</si>
  <si>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</si>
  <si>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</si>
  <si>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</si>
  <si>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</si>
  <si>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</si>
  <si>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</si>
  <si>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</si>
  <si>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</si>
  <si>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</si>
  <si>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</si>
  <si>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</si>
  <si>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</si>
  <si>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</si>
  <si>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</si>
  <si>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</si>
  <si>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</si>
  <si>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</si>
  <si>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</si>
  <si>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</si>
  <si>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</si>
  <si>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</si>
  <si>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</si>
  <si>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</si>
  <si>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</si>
  <si>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</si>
  <si>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</si>
  <si>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</si>
  <si>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</si>
  <si>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</si>
  <si>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</si>
  <si>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</si>
  <si>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</si>
  <si>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</si>
  <si>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</si>
  <si>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</si>
  <si>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</si>
  <si>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</si>
  <si>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</si>
  <si>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</si>
  <si>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</si>
  <si>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</si>
  <si>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</si>
  <si>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</si>
  <si>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</si>
  <si>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</si>
  <si>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</si>
  <si>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</si>
  <si>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</si>
  <si>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</si>
  <si>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</si>
  <si>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</si>
  <si>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</si>
  <si>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</si>
  <si>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</si>
  <si>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</si>
  <si>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</si>
  <si>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</si>
  <si>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</si>
  <si>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</si>
  <si>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</si>
  <si>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</si>
  <si>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</si>
  <si>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</si>
  <si>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</si>
  <si>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</si>
  <si>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</si>
  <si>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</si>
  <si>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</si>
  <si>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</si>
  <si>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</si>
  <si>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</si>
  <si>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</si>
  <si>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</si>
  <si>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</si>
  <si>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</si>
  <si>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</si>
  <si>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</si>
  <si>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</si>
  <si>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</si>
  <si>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</si>
  <si>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</si>
  <si>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</si>
  <si>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</si>
  <si>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</si>
  <si>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</si>
  <si>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</si>
  <si>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</si>
  <si>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</si>
  <si>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</si>
  <si>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</si>
  <si>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</si>
  <si>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</si>
  <si>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</si>
  <si>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</si>
  <si>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</si>
  <si>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</si>
  <si>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</si>
  <si>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</si>
  <si>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</si>
  <si>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</si>
  <si>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</si>
  <si>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</si>
  <si>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</si>
  <si>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</si>
  <si>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</si>
  <si>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</si>
  <si>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</si>
  <si>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</si>
  <si>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</si>
  <si>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</si>
  <si>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</si>
  <si>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</si>
  <si>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</si>
  <si>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</si>
  <si>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</si>
  <si>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</si>
  <si>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</si>
  <si>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</si>
  <si>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</si>
  <si>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</si>
  <si>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</si>
  <si>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</si>
  <si>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</si>
  <si>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</si>
  <si>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</si>
  <si>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</si>
  <si>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</si>
  <si>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</si>
  <si>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</si>
  <si>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</si>
  <si>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</si>
  <si>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</si>
  <si>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</si>
  <si>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</si>
  <si>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</si>
  <si>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</si>
  <si>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</si>
  <si>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</si>
  <si>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</si>
  <si>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</si>
  <si>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</si>
  <si>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</si>
  <si>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</si>
  <si>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</si>
  <si>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</si>
  <si>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</si>
  <si>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</si>
  <si>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</si>
  <si>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</si>
  <si>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</si>
  <si>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</si>
  <si>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</si>
  <si>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</si>
  <si>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</si>
  <si>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</si>
  <si>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</si>
  <si>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</si>
  <si>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</si>
  <si>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</si>
  <si>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</si>
  <si>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</si>
  <si>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</si>
  <si>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</si>
  <si>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</si>
  <si>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</si>
  <si>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</si>
  <si>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</si>
  <si>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</si>
  <si>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</si>
  <si>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</si>
  <si>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</si>
  <si>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</si>
  <si>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</si>
  <si>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</si>
  <si>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</si>
  <si>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</si>
  <si>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</si>
  <si>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</si>
  <si>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</si>
  <si>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</si>
  <si>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</si>
  <si>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</si>
  <si>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</si>
  <si>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</si>
  <si>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</si>
  <si>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</si>
  <si>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</si>
  <si>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</si>
  <si>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</si>
  <si>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</si>
  <si>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</si>
  <si>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</si>
  <si>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</si>
  <si>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</si>
  <si>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</si>
  <si>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</si>
  <si>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</si>
  <si>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</si>
  <si>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</si>
  <si>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</si>
  <si>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</si>
  <si>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</si>
  <si>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</si>
  <si>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</si>
  <si>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</si>
  <si>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</si>
  <si>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</si>
  <si>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</si>
  <si>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</si>
  <si>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</si>
  <si>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</si>
  <si>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</si>
  <si>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</si>
  <si>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</si>
  <si>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</si>
  <si>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</si>
  <si>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</si>
  <si>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</si>
  <si>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</si>
  <si>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</si>
  <si>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</si>
  <si>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</si>
  <si>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</si>
  <si>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</si>
  <si>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</si>
  <si>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</si>
  <si>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</si>
  <si>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</si>
  <si>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</si>
  <si>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</si>
  <si>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</si>
  <si>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</si>
  <si>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</si>
  <si>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</si>
  <si>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</si>
  <si>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</si>
  <si>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</si>
  <si>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</si>
  <si>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</si>
  <si>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</si>
  <si>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</si>
  <si>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</si>
  <si>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</si>
  <si>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</si>
  <si>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</si>
  <si>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</si>
  <si>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</si>
  <si>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</si>
  <si>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</si>
  <si>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</si>
  <si>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</si>
  <si>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</si>
  <si>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</si>
  <si>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</si>
  <si>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</si>
  <si>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</si>
  <si>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</si>
  <si>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</si>
  <si>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</si>
  <si>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</si>
  <si>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</si>
  <si>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</si>
  <si>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</si>
  <si>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</si>
  <si>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</si>
  <si>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</si>
  <si>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</si>
  <si>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</si>
  <si>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</si>
  <si>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</si>
  <si>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</si>
  <si>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</si>
  <si>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</si>
  <si>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</si>
  <si>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</si>
  <si>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</si>
  <si>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</si>
  <si>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</si>
  <si>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</si>
  <si>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</si>
  <si>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</si>
  <si>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</si>
  <si>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</si>
  <si>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</si>
  <si>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</si>
  <si>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</si>
  <si>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</si>
  <si>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</si>
  <si>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</si>
  <si>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</si>
  <si>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</si>
  <si>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</si>
  <si>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</si>
  <si>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</si>
  <si>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</si>
  <si>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</si>
  <si>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</si>
  <si>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</si>
  <si>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</si>
  <si>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</si>
  <si>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</si>
  <si>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</si>
  <si>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</si>
  <si>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</si>
  <si>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</si>
  <si>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</si>
  <si>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</si>
  <si>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</si>
  <si>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</si>
  <si>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</si>
  <si>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</si>
  <si>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</si>
  <si>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</si>
  <si>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</si>
  <si>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</si>
  <si>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</si>
  <si>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</si>
  <si>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</si>
  <si>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</si>
  <si>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</si>
  <si>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</si>
  <si>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</si>
  <si>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</si>
  <si>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</si>
  <si>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</si>
  <si>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</si>
  <si>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</si>
  <si>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</si>
  <si>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</si>
  <si>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</si>
  <si>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</si>
  <si>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</si>
  <si>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</si>
  <si>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</si>
  <si>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</si>
  <si>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</si>
  <si>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</si>
  <si>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</si>
  <si>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</si>
  <si>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</si>
  <si>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</si>
  <si>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</si>
  <si>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</si>
  <si>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</si>
  <si>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</si>
  <si>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</si>
  <si>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</si>
  <si>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</si>
  <si>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</si>
  <si>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</si>
  <si>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</si>
  <si>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</si>
  <si>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</si>
  <si>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</si>
  <si>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</si>
  <si>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</si>
  <si>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</si>
  <si>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</si>
  <si>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</si>
  <si>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</si>
  <si>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</si>
  <si>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</si>
  <si>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</si>
  <si>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</si>
  <si>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</si>
  <si>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</si>
  <si>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</si>
  <si>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</si>
  <si>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</si>
  <si>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</si>
  <si>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</si>
  <si>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</si>
  <si>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</si>
  <si>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</si>
  <si>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</si>
  <si>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</si>
  <si>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</si>
  <si>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</si>
  <si>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</si>
  <si>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</si>
  <si>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</si>
  <si>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</si>
  <si>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</si>
  <si>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</si>
  <si>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</si>
  <si>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</si>
  <si>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</si>
  <si>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</si>
  <si>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</si>
  <si>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</si>
  <si>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</si>
  <si>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</si>
  <si>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</si>
  <si>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</si>
  <si>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</si>
  <si>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</si>
  <si>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</si>
  <si>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</si>
  <si>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</si>
  <si>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</si>
  <si>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</si>
  <si>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</si>
  <si>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</si>
  <si>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</si>
  <si>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</si>
  <si>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</si>
  <si>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</si>
  <si>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</si>
  <si>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</si>
  <si>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</si>
  <si>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</si>
  <si>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</si>
  <si>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</si>
  <si>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</si>
  <si>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</si>
  <si>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</si>
  <si>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</si>
  <si>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</si>
  <si>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</si>
  <si>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</si>
  <si>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</si>
  <si>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</si>
  <si>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</si>
  <si>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</si>
  <si>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</si>
  <si>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</si>
  <si>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</si>
  <si>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</si>
  <si>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</si>
  <si>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</si>
  <si>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</si>
  <si>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</si>
  <si>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</si>
  <si>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</si>
  <si>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</si>
  <si>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</si>
  <si>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</si>
  <si>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</si>
  <si>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</si>
  <si>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</si>
  <si>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</si>
  <si>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</si>
  <si>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</si>
  <si>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</si>
  <si>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</si>
  <si>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</si>
  <si>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</si>
  <si>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</si>
  <si>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</si>
  <si>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</si>
  <si>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</si>
  <si>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</si>
  <si>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</si>
  <si>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</si>
  <si>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</si>
  <si>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</si>
  <si>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</si>
  <si>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</si>
  <si>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</si>
  <si>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</si>
  <si>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</si>
  <si>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</si>
  <si>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</si>
  <si>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</si>
  <si>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</si>
  <si>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</si>
  <si>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</si>
  <si>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</si>
  <si>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</si>
  <si>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</si>
  <si>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</si>
  <si>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</si>
  <si>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</si>
  <si>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</si>
  <si>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</si>
  <si>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</si>
  <si>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</si>
  <si>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</si>
  <si>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</si>
  <si>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</si>
  <si>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</si>
  <si>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</si>
  <si>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</si>
  <si>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</si>
  <si>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</si>
  <si>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</si>
  <si>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</si>
  <si>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</si>
  <si>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</si>
  <si>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</si>
  <si>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</si>
  <si>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</si>
  <si>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</si>
  <si>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</si>
  <si>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</si>
  <si>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</si>
  <si>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</si>
  <si>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</si>
  <si>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</si>
  <si>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</si>
  <si>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</si>
  <si>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</si>
  <si>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</si>
  <si>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</si>
  <si>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</si>
  <si>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</si>
  <si>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</si>
  <si>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</si>
  <si>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</si>
  <si>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</si>
  <si>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</si>
  <si>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</si>
  <si>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</si>
  <si>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</si>
  <si>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</si>
  <si>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</si>
  <si>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</si>
  <si>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</si>
  <si>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</si>
  <si>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</si>
  <si>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</si>
  <si>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</si>
  <si>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</si>
  <si>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</si>
  <si>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</si>
  <si>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</si>
  <si>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</si>
  <si>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</si>
  <si>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</si>
  <si>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</si>
  <si>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</si>
  <si>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</si>
  <si>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</si>
  <si>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</si>
  <si>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</si>
  <si>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</si>
  <si>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</si>
  <si>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</si>
  <si>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</si>
  <si>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</si>
  <si>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</si>
  <si>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</si>
  <si>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</si>
  <si>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</si>
  <si>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</si>
  <si>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</si>
  <si>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</si>
  <si>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</si>
  <si>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</si>
  <si>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</si>
  <si>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</si>
  <si>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</si>
  <si>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</si>
  <si>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</si>
  <si>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</si>
  <si>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</si>
  <si>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</si>
  <si>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</si>
  <si>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</si>
  <si>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</si>
  <si>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</si>
  <si>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</si>
  <si>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</si>
  <si>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</si>
  <si>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</si>
  <si>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</si>
  <si>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</si>
  <si>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</si>
  <si>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</si>
  <si>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</si>
  <si>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</si>
  <si>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</si>
  <si>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</si>
  <si>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</si>
  <si>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</si>
  <si>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</si>
  <si>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</si>
  <si>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</si>
  <si>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</si>
  <si>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</si>
  <si>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</si>
  <si>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</si>
  <si>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</si>
  <si>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</si>
  <si>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</si>
  <si>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</si>
  <si>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</si>
  <si>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</si>
  <si>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</si>
  <si>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</si>
  <si>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</si>
  <si>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</si>
  <si>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</si>
  <si>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</si>
  <si>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</si>
  <si>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</si>
  <si>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</si>
  <si>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</si>
  <si>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</si>
  <si>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</si>
  <si>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</si>
  <si>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</si>
  <si>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</si>
  <si>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</si>
  <si>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</si>
  <si>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</si>
  <si>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</si>
  <si>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</si>
  <si>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</si>
  <si>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</si>
  <si>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</si>
  <si>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</si>
  <si>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</si>
  <si>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</si>
  <si>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</si>
  <si>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</si>
  <si>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</si>
  <si>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</si>
  <si>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</si>
  <si>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</si>
  <si>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</si>
  <si>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</si>
  <si>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</si>
  <si>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</si>
  <si>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</si>
  <si>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</si>
  <si>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</si>
  <si>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</si>
  <si>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</si>
  <si>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</si>
  <si>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</si>
  <si>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</si>
  <si>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</si>
  <si>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</si>
  <si>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</si>
  <si>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</si>
  <si>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</si>
  <si>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</si>
  <si>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</si>
  <si>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</si>
  <si>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</si>
  <si>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</si>
  <si>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</si>
  <si>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</si>
  <si>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</si>
  <si>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</si>
  <si>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</si>
  <si>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</si>
  <si>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</si>
  <si>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</si>
  <si>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</si>
  <si>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</si>
  <si>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</si>
  <si>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</si>
  <si>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</si>
  <si>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</si>
  <si>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</si>
  <si>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</si>
  <si>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</si>
  <si>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</si>
  <si>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</si>
  <si>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</si>
  <si>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</si>
  <si>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</si>
  <si>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</si>
  <si>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</si>
  <si>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</si>
  <si>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</si>
  <si>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</si>
  <si>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</si>
  <si>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</si>
  <si>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</si>
  <si>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</si>
  <si>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</si>
  <si>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</si>
  <si>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</si>
  <si>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</si>
  <si>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</si>
  <si>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</si>
  <si>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</si>
  <si>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</si>
  <si>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</si>
  <si>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</si>
  <si>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</si>
  <si>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</si>
  <si>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</si>
  <si>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</si>
  <si>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</si>
  <si>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</si>
  <si>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</si>
  <si>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</si>
  <si>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</si>
  <si>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</si>
  <si>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</si>
  <si>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</si>
  <si>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</si>
  <si>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</si>
  <si>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</si>
  <si>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</si>
  <si>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</si>
  <si>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</si>
  <si>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</si>
  <si>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</si>
  <si>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</si>
  <si>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</si>
  <si>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</si>
  <si>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</si>
  <si>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</si>
  <si>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</si>
  <si>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</si>
  <si>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</si>
  <si>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</si>
  <si>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</si>
  <si>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</si>
  <si>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</si>
  <si>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</si>
  <si>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</si>
  <si>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</si>
  <si>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</si>
  <si>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</si>
  <si>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</si>
  <si>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</si>
  <si>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</si>
  <si>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</si>
  <si>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</si>
  <si>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</si>
  <si>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</si>
  <si>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</si>
  <si>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</si>
  <si>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</si>
  <si>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</si>
  <si>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</si>
  <si>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</si>
  <si>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</si>
  <si>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</si>
  <si>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</si>
  <si>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</si>
  <si>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</si>
  <si>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</si>
  <si>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</si>
  <si>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</si>
  <si>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</si>
  <si>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</si>
  <si>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</si>
  <si>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</si>
  <si>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</si>
  <si>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</si>
  <si>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</si>
  <si>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</si>
  <si>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</si>
  <si>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</si>
  <si>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</si>
  <si>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</si>
  <si>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</si>
  <si>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</si>
  <si>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</si>
  <si>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</si>
  <si>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</si>
  <si>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</si>
  <si>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</si>
  <si>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</si>
  <si>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</si>
  <si>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</si>
  <si>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</si>
  <si>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</si>
  <si>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</si>
  <si>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</si>
  <si>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</si>
  <si>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</si>
  <si>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</si>
  <si>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</si>
  <si>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</si>
  <si>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</si>
  <si>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</si>
  <si>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</si>
  <si>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</si>
  <si>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</si>
  <si>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</si>
  <si>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</si>
  <si>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</si>
  <si>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</si>
  <si>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</si>
  <si>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</si>
  <si>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</si>
  <si>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</si>
  <si>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</si>
  <si>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</si>
  <si>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</si>
  <si>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</si>
  <si>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</si>
  <si>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</si>
  <si>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</si>
  <si>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</si>
  <si>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</si>
  <si>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</si>
  <si>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</si>
  <si>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</si>
  <si>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</si>
  <si>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</si>
  <si>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</si>
  <si>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</si>
  <si>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</si>
  <si>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</si>
  <si>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</si>
  <si>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</si>
  <si>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</si>
  <si>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</si>
  <si>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</si>
  <si>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</si>
  <si>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</si>
  <si>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</si>
  <si>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</si>
  <si>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</si>
  <si>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</si>
  <si>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</si>
  <si>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</si>
  <si>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</si>
  <si>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</si>
  <si>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</si>
  <si>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</si>
  <si>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</si>
  <si>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</si>
  <si>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</si>
  <si>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</si>
  <si>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</si>
  <si>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</si>
  <si>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</si>
  <si>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</si>
  <si>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</si>
  <si>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</si>
  <si>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</si>
  <si>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</si>
  <si>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</si>
  <si>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</si>
  <si>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</si>
  <si>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</si>
  <si>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</si>
  <si>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</si>
  <si>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</si>
  <si>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</si>
  <si>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</si>
  <si>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</si>
  <si>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</si>
  <si>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</si>
  <si>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</si>
  <si>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</si>
  <si>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</si>
  <si>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</si>
  <si>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</si>
  <si>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</si>
  <si>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</si>
  <si>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</si>
  <si>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</si>
  <si>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</si>
  <si>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</si>
  <si>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</si>
  <si>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</si>
  <si>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</si>
  <si>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</si>
  <si>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</si>
  <si>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</si>
  <si>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</si>
  <si>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</si>
  <si>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</si>
  <si>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</si>
  <si>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</si>
  <si>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</si>
  <si>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</si>
  <si>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</si>
  <si>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</si>
  <si>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</si>
  <si>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</si>
  <si>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</si>
  <si>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</si>
  <si>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</si>
  <si>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</si>
  <si>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</si>
  <si>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</si>
  <si>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</si>
  <si>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</si>
  <si>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</si>
  <si>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</si>
  <si>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</si>
  <si>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</si>
  <si>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</si>
  <si>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</si>
  <si>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</si>
  <si>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</si>
  <si>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</si>
  <si>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</si>
  <si>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</si>
  <si>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</si>
  <si>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</si>
  <si>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</si>
  <si>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</si>
  <si>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</si>
  <si>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</si>
  <si>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</si>
  <si>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</si>
  <si>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</si>
  <si>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</si>
  <si>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</si>
  <si>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</si>
  <si>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</si>
  <si>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</si>
  <si>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</si>
  <si>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</si>
  <si>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</si>
  <si>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</si>
  <si>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</si>
  <si>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</si>
  <si>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</si>
  <si>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</si>
  <si>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</si>
  <si>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</si>
  <si>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</si>
  <si>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</si>
  <si>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</si>
  <si>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</si>
  <si>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</si>
  <si>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</si>
  <si>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</si>
  <si>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</si>
  <si>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</si>
  <si>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</si>
  <si>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</si>
  <si>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</si>
  <si>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</si>
  <si>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</si>
  <si>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</si>
  <si>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</si>
  <si>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</si>
  <si>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</si>
  <si>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</si>
  <si>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</si>
  <si>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</si>
  <si>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</si>
  <si>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</si>
  <si>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</si>
  <si>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</si>
  <si>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</si>
  <si>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</si>
  <si>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</si>
  <si>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</si>
  <si>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</si>
  <si>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</si>
  <si>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</si>
  <si>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</si>
  <si>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</si>
  <si>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</si>
  <si>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</si>
  <si>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</si>
  <si>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</si>
  <si>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</si>
  <si>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</si>
  <si>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</si>
  <si>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</si>
  <si>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</si>
  <si>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</si>
  <si>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</si>
  <si>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</si>
  <si>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</si>
  <si>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</si>
  <si>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</si>
  <si>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</si>
  <si>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</si>
  <si>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</si>
  <si>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</si>
  <si>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</si>
  <si>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</si>
  <si>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</si>
  <si>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</si>
  <si>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</si>
  <si>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</si>
  <si>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</si>
  <si>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</si>
  <si>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</si>
  <si>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</si>
  <si>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</si>
  <si>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</si>
  <si>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</si>
  <si>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</si>
  <si>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</si>
  <si>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</si>
  <si>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</si>
  <si>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</si>
  <si>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</si>
  <si>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</si>
  <si>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</si>
  <si>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</si>
  <si>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</si>
  <si>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</si>
  <si>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</si>
  <si>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</si>
  <si>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</si>
  <si>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</si>
  <si>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</si>
  <si>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</si>
  <si>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</si>
  <si>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</si>
  <si>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</si>
  <si>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</si>
  <si>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</si>
  <si>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</si>
  <si>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</si>
  <si>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</si>
  <si>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</si>
  <si>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</si>
  <si>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</si>
  <si>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</si>
  <si>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</si>
  <si>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</si>
  <si>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</si>
  <si>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</si>
  <si>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</si>
  <si>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</si>
  <si>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</si>
  <si>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</si>
  <si>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</si>
  <si>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</si>
  <si>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</si>
  <si>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</si>
  <si>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</si>
  <si>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</si>
  <si>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</si>
  <si>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</si>
  <si>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</si>
  <si>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</si>
  <si>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</si>
  <si>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</si>
  <si>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</si>
  <si>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</si>
  <si>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</si>
  <si>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</si>
  <si>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</si>
  <si>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</si>
  <si>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</si>
  <si>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</si>
  <si>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</si>
  <si>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</si>
  <si>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</si>
  <si>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</si>
  <si>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</si>
  <si>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</si>
  <si>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</si>
  <si>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</si>
  <si>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</si>
  <si>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</si>
  <si>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</si>
  <si>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</si>
  <si>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</si>
  <si>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</si>
  <si>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</si>
  <si>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</si>
  <si>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</si>
  <si>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</si>
  <si>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</si>
  <si>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</si>
  <si>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</si>
  <si>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</si>
  <si>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</si>
  <si>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</si>
  <si>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</si>
  <si>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</si>
  <si>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</si>
  <si>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</si>
  <si>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</si>
  <si>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</si>
  <si>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</si>
  <si>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</si>
  <si>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</si>
  <si>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</si>
  <si>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</si>
  <si>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</si>
  <si>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</si>
  <si>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</si>
  <si>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</si>
  <si>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</si>
  <si>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</si>
  <si>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</si>
  <si>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</si>
  <si>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</si>
  <si>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</si>
  <si>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</si>
  <si>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</si>
  <si>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</si>
  <si>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</si>
  <si>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</si>
  <si>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</si>
  <si>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</si>
  <si>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</si>
  <si>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</si>
  <si>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</si>
  <si>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</si>
  <si>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</si>
  <si>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</si>
  <si>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</si>
  <si>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</si>
  <si>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</si>
  <si>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</si>
  <si>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</si>
  <si>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</si>
  <si>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</si>
  <si>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</si>
  <si>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</si>
  <si>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</si>
  <si>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</si>
  <si>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</si>
  <si>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</si>
  <si>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</si>
  <si>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</si>
  <si>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</si>
  <si>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</si>
  <si>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</si>
  <si>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</si>
  <si>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</si>
  <si>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</si>
  <si>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</si>
  <si>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</si>
  <si>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</si>
  <si>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</si>
  <si>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</si>
  <si>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</si>
  <si>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</si>
  <si>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</si>
  <si>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</si>
  <si>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</si>
  <si>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</si>
  <si>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</si>
  <si>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</si>
  <si>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</si>
  <si>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</si>
  <si>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</si>
  <si>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</si>
  <si>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</si>
  <si>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</si>
  <si>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</si>
  <si>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</si>
  <si>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</si>
  <si>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</si>
  <si>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</si>
  <si>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</si>
  <si>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</si>
  <si>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</si>
  <si>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</si>
  <si>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</si>
  <si>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</si>
  <si>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</si>
  <si>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</si>
  <si>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</si>
  <si>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</si>
  <si>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</si>
  <si>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</si>
  <si>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</si>
  <si>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</si>
  <si>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</si>
  <si>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</si>
  <si>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</si>
  <si>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</si>
  <si>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</si>
  <si>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</si>
  <si>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</si>
  <si>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</si>
  <si>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</si>
  <si>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</si>
  <si>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</si>
  <si>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</si>
  <si>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</si>
  <si>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</si>
  <si>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</si>
  <si>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</si>
  <si>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</si>
  <si>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</si>
  <si>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</si>
  <si>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</si>
  <si>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</si>
  <si>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</si>
  <si>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</si>
  <si>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</si>
  <si>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</si>
  <si>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</si>
  <si>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</si>
  <si>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</si>
  <si>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</si>
  <si>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</si>
  <si>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</si>
  <si>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</si>
  <si>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</si>
  <si>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</si>
  <si>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</si>
  <si>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</si>
  <si>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</si>
  <si>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</si>
  <si>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</si>
  <si>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</si>
  <si>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</si>
  <si>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</si>
  <si>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</si>
  <si>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</si>
  <si>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</si>
  <si>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</si>
  <si>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</si>
  <si>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</si>
  <si>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</si>
  <si>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</si>
  <si>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</si>
  <si>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</si>
  <si>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</si>
  <si>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</si>
  <si>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</si>
  <si>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</si>
  <si>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</si>
  <si>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</si>
  <si>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</si>
  <si>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</si>
  <si>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</si>
  <si>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</si>
  <si>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</si>
  <si>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</si>
  <si>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</si>
  <si>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</si>
  <si>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</si>
  <si>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</si>
  <si>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</si>
  <si>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</si>
  <si>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</si>
  <si>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</si>
  <si>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</si>
  <si>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</si>
  <si>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</si>
  <si>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</si>
  <si>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</si>
  <si>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</si>
  <si>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</si>
  <si>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</si>
  <si>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</si>
  <si>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</si>
  <si>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</si>
  <si>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</si>
  <si>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</si>
  <si>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</si>
  <si>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</si>
  <si>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</si>
  <si>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</si>
  <si>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</si>
  <si>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</si>
  <si>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</si>
  <si>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</si>
  <si>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</si>
  <si>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</si>
  <si>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</si>
  <si>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</si>
  <si>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</si>
  <si>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</si>
  <si>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</si>
  <si>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</si>
  <si>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</si>
  <si>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</si>
  <si>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</si>
  <si>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</si>
  <si>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</si>
  <si>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</si>
  <si>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</si>
  <si>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</si>
  <si>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</si>
  <si>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</si>
  <si>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</si>
  <si>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</si>
  <si>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</si>
  <si>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</si>
  <si>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</si>
  <si>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</si>
  <si>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</si>
  <si>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</si>
  <si>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</si>
  <si>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</si>
  <si>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</si>
  <si>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</si>
  <si>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</si>
  <si>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</si>
  <si>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</si>
  <si>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</si>
  <si>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</si>
  <si>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</si>
  <si>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</si>
  <si>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</si>
  <si>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</si>
  <si>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</si>
  <si>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</si>
  <si>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</si>
  <si>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</si>
  <si>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</si>
  <si>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</si>
  <si>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</si>
  <si>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</si>
  <si>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</si>
  <si>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</si>
  <si>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</si>
  <si>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</si>
  <si>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</si>
  <si>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</si>
  <si>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</si>
  <si>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</si>
  <si>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</si>
  <si>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</si>
  <si>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</si>
  <si>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</si>
  <si>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</si>
  <si>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</si>
  <si>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</si>
  <si>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</si>
  <si>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</si>
  <si>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</si>
  <si>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</si>
  <si>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</si>
  <si>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</si>
  <si>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</si>
  <si>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</si>
  <si>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</si>
  <si>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</si>
  <si>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</si>
  <si>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</si>
  <si>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</si>
  <si>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</si>
  <si>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</si>
  <si>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</si>
  <si>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</si>
  <si>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</si>
  <si>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</si>
  <si>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</si>
  <si>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</si>
  <si>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</si>
  <si>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</si>
  <si>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</si>
  <si>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</si>
  <si>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</si>
  <si>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</si>
  <si>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</si>
  <si>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</si>
  <si>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</si>
  <si>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</si>
  <si>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</si>
  <si>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</si>
  <si>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</si>
  <si>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</si>
  <si>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</si>
  <si>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</si>
  <si>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</si>
  <si>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</si>
  <si>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</si>
  <si>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</si>
  <si>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</si>
  <si>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</si>
  <si>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</si>
  <si>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</si>
  <si>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</si>
  <si>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</si>
  <si>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</si>
  <si>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</si>
  <si>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</si>
  <si>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</si>
  <si>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</si>
  <si>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</si>
  <si>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</si>
  <si>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</si>
  <si>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</si>
  <si>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</si>
  <si>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</si>
  <si>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</si>
  <si>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</si>
  <si>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</si>
  <si>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</si>
  <si>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</si>
  <si>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</si>
  <si>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</si>
  <si>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</si>
  <si>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</si>
  <si>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</si>
  <si>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</si>
  <si>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</si>
  <si>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</si>
  <si>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</si>
  <si>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</si>
  <si>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</si>
  <si>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</si>
  <si>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</si>
  <si>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</si>
  <si>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</si>
  <si>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</si>
  <si>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</si>
  <si>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</si>
  <si>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</si>
  <si>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</si>
  <si>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</si>
  <si>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</si>
  <si>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</si>
  <si>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</si>
  <si>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</si>
  <si>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</si>
  <si>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</si>
  <si>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</si>
  <si>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</si>
  <si>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</si>
  <si>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</si>
  <si>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</si>
  <si>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</si>
  <si>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</si>
  <si>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</si>
  <si>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</si>
  <si>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</si>
  <si>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</si>
  <si>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</si>
  <si>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</si>
  <si>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</si>
  <si>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</si>
  <si>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</si>
  <si>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</si>
  <si>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</si>
  <si>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</si>
  <si>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</si>
  <si>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</si>
  <si>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</si>
  <si>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</si>
  <si>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</si>
  <si>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</si>
  <si>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</si>
  <si>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</si>
  <si>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</si>
  <si>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</si>
  <si>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</si>
  <si>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</si>
  <si>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</si>
  <si>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</si>
  <si>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</si>
  <si>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</si>
  <si>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</si>
  <si>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</si>
  <si>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</si>
  <si>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</si>
  <si>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</si>
  <si>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</si>
  <si>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</si>
  <si>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</si>
  <si>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</si>
  <si>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</si>
  <si>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</si>
  <si>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</si>
  <si>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</si>
  <si>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</si>
  <si>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</si>
  <si>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</si>
  <si>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</si>
  <si>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</si>
  <si>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</si>
  <si>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</si>
  <si>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</si>
  <si>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</si>
  <si>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</si>
  <si>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</si>
  <si>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</si>
  <si>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</si>
  <si>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</si>
  <si>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</si>
  <si>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</si>
  <si>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</si>
  <si>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</si>
  <si>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</si>
  <si>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</si>
  <si>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</si>
  <si>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</si>
  <si>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</si>
  <si>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</si>
  <si>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</si>
  <si>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</si>
  <si>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</si>
  <si>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</si>
  <si>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</si>
  <si>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</si>
  <si>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</si>
  <si>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</si>
  <si>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</si>
  <si>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</si>
  <si>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</si>
  <si>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</si>
  <si>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</si>
  <si>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</si>
  <si>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</si>
  <si>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</si>
  <si>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</si>
  <si>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</si>
  <si>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</si>
  <si>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</si>
  <si>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</si>
  <si>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</si>
  <si>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</si>
  <si>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</si>
  <si>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</si>
  <si>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</si>
  <si>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</si>
  <si>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</si>
  <si>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</si>
  <si>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</si>
  <si>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</si>
  <si>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</si>
  <si>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</si>
  <si>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</si>
  <si>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</si>
  <si>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</si>
  <si>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</si>
  <si>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</si>
  <si>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</si>
  <si>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</si>
  <si>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</si>
  <si>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</si>
  <si>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</si>
  <si>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</si>
  <si>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</si>
  <si>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</si>
  <si>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</si>
  <si>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</si>
  <si>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</si>
  <si>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</si>
  <si>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</si>
  <si>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</si>
  <si>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</si>
  <si>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</si>
  <si>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</si>
  <si>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</si>
  <si>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</si>
  <si>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</si>
  <si>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</si>
  <si>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</si>
  <si>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</si>
  <si>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</si>
  <si>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</si>
  <si>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</si>
  <si>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</si>
  <si>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</si>
  <si>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</si>
  <si>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</si>
  <si>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</si>
  <si>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</si>
  <si>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</si>
  <si>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</si>
  <si>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</si>
  <si>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</si>
  <si>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</si>
  <si>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</si>
  <si>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</si>
  <si>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</si>
  <si>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</si>
  <si>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</si>
  <si>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</si>
  <si>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</si>
  <si>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</si>
  <si>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</si>
  <si>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</si>
  <si>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</si>
  <si>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</si>
  <si>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</si>
  <si>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</si>
  <si>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</si>
  <si>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</si>
  <si>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</si>
  <si>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</si>
  <si>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</si>
  <si>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</si>
  <si>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</si>
  <si>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</si>
  <si>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</si>
  <si>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</si>
  <si>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</si>
  <si>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</si>
  <si>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</si>
  <si>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</si>
  <si>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</si>
  <si>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</si>
  <si>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</si>
  <si>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</si>
  <si>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</si>
  <si>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</si>
  <si>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</si>
  <si>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</si>
  <si>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</si>
  <si>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</si>
  <si>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</si>
  <si>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</si>
  <si>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</si>
  <si>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</si>
  <si>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</si>
  <si>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</si>
  <si>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</si>
  <si>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</si>
  <si>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</si>
  <si>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</si>
  <si>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</si>
  <si>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</si>
  <si>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</si>
  <si>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</si>
  <si>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</si>
  <si>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</si>
  <si>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</si>
  <si>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</si>
  <si>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</si>
  <si>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</si>
  <si>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</si>
  <si>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</si>
  <si>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</si>
  <si>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</si>
  <si>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</si>
  <si>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</si>
  <si>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</si>
  <si>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</si>
  <si>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</si>
  <si>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</si>
  <si>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</si>
  <si>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</si>
  <si>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</si>
  <si>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</si>
  <si>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</si>
  <si>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</si>
  <si>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</si>
  <si>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</si>
  <si>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</si>
  <si>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</si>
  <si>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</si>
  <si>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</si>
  <si>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</si>
  <si>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</si>
  <si>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</si>
  <si>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</si>
  <si>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</si>
  <si>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</si>
  <si>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</si>
  <si>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</si>
  <si>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</si>
  <si>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</si>
  <si>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</si>
  <si>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</si>
  <si>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</si>
  <si>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</si>
  <si>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</si>
  <si>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</si>
  <si>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</si>
  <si>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</si>
  <si>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</si>
  <si>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</si>
  <si>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</si>
  <si>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</si>
  <si>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</si>
  <si>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</si>
  <si>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</si>
  <si>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</si>
  <si>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</si>
  <si>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</si>
  <si>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</si>
  <si>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</si>
  <si>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</si>
  <si>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</si>
  <si>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</si>
  <si>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</si>
  <si>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</si>
  <si>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</si>
  <si>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</si>
  <si>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</si>
  <si>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</si>
  <si>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</si>
  <si>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</si>
  <si>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</si>
  <si>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</si>
  <si>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</si>
  <si>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</si>
  <si>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</si>
  <si>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</si>
  <si>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</si>
  <si>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</si>
  <si>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</si>
  <si>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</si>
  <si>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</si>
  <si>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</si>
  <si>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</si>
  <si>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</si>
  <si>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</si>
  <si>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</si>
  <si>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</si>
  <si>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</si>
  <si>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</si>
  <si>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</si>
  <si>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</si>
  <si>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</si>
  <si>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</si>
  <si>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</si>
  <si>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</si>
  <si>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</si>
  <si>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</si>
  <si>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</si>
  <si>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</si>
  <si>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</si>
  <si>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</si>
  <si>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</si>
  <si>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</si>
  <si>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</si>
  <si>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</si>
  <si>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</si>
  <si>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</si>
  <si>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</si>
  <si>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</si>
  <si>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</si>
  <si>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</si>
  <si>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</si>
  <si>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</si>
  <si>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</si>
  <si>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</si>
  <si>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</si>
  <si>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</si>
  <si>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</si>
  <si>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</si>
  <si>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</si>
  <si>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</si>
  <si>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</si>
  <si>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</si>
  <si>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</si>
  <si>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</si>
  <si>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</si>
  <si>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</si>
  <si>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</si>
  <si>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</si>
  <si>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</si>
  <si>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</si>
  <si>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</si>
  <si>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</si>
  <si>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</si>
  <si>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</si>
  <si>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</si>
  <si>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</si>
  <si>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</si>
  <si>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</si>
  <si>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</si>
  <si>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</si>
  <si>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</si>
  <si>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</si>
  <si>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</si>
  <si>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</si>
  <si>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</si>
  <si>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</si>
  <si>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</si>
  <si>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</si>
  <si>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</si>
  <si>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</si>
  <si>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</si>
  <si>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</si>
  <si>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</si>
  <si>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</si>
  <si>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</si>
  <si>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</si>
  <si>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</si>
  <si>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</si>
  <si>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</si>
  <si>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</si>
  <si>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</si>
  <si>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</si>
  <si>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</si>
  <si>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</si>
  <si>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</si>
  <si>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</si>
  <si>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</si>
  <si>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</si>
  <si>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</si>
  <si>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</si>
  <si>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</si>
  <si>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</si>
  <si>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</si>
  <si>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</si>
  <si>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</si>
  <si>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</si>
  <si>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</si>
  <si>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</si>
  <si>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</si>
  <si>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</si>
  <si>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</si>
  <si>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</si>
  <si>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</si>
  <si>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</si>
  <si>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</si>
  <si>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</si>
  <si>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</si>
  <si>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</si>
  <si>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</si>
  <si>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</si>
  <si>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</si>
  <si>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</si>
  <si>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</si>
  <si>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</si>
  <si>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</si>
  <si>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</si>
  <si>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</si>
  <si>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</si>
  <si>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</si>
  <si>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</si>
  <si>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</si>
  <si>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</si>
  <si>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</si>
  <si>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</si>
  <si>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</si>
  <si>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</si>
  <si>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</si>
  <si>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</si>
  <si>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</si>
  <si>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</si>
  <si>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</si>
  <si>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</si>
  <si>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</si>
  <si>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</si>
  <si>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</si>
  <si>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</si>
  <si>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</si>
  <si>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</si>
  <si>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</si>
  <si>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</si>
  <si>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</si>
  <si>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</si>
  <si>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</si>
  <si>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</si>
  <si>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</si>
  <si>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</si>
  <si>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</si>
  <si>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</si>
  <si>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</si>
  <si>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</si>
  <si>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</si>
  <si>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</si>
  <si>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</si>
  <si>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</si>
  <si>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</si>
  <si>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</si>
  <si>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</si>
  <si>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</si>
  <si>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</si>
  <si>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</si>
  <si>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</si>
  <si>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</si>
  <si>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</si>
  <si>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</si>
  <si>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</si>
  <si>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</si>
  <si>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</si>
  <si>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</si>
  <si>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</si>
  <si>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</si>
  <si>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</si>
  <si>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</si>
  <si>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</si>
  <si>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</si>
  <si>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</si>
  <si>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</si>
  <si>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</si>
  <si>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</si>
  <si>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</si>
  <si>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</si>
  <si>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</si>
  <si>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</si>
  <si>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</si>
  <si>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</si>
  <si>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</si>
  <si>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</si>
  <si>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</si>
  <si>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</si>
  <si>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</si>
  <si>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</si>
  <si>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</si>
  <si>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</si>
  <si>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</si>
  <si>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</si>
  <si>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</si>
  <si>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</si>
  <si>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</si>
  <si>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</si>
  <si>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</si>
  <si>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</si>
  <si>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</si>
  <si>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</si>
  <si>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</si>
  <si>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</si>
  <si>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</si>
  <si>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</si>
  <si>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</si>
  <si>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</si>
  <si>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</si>
  <si>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</si>
  <si>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</si>
  <si>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</si>
  <si>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</si>
  <si>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</si>
  <si>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</si>
  <si>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</si>
  <si>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</si>
  <si>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</si>
  <si>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</si>
  <si>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</si>
  <si>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</si>
  <si>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</si>
  <si>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</si>
  <si>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</si>
  <si>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</si>
  <si>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</si>
  <si>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</si>
  <si>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</si>
  <si>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</si>
  <si>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</si>
  <si>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</si>
  <si>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</si>
  <si>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</si>
  <si>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</si>
  <si>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</si>
  <si>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</si>
  <si>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</si>
  <si>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</si>
  <si>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</si>
  <si>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</si>
  <si>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</si>
  <si>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</si>
  <si>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</si>
  <si>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</si>
  <si>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</si>
  <si>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</si>
  <si>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</si>
  <si>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</si>
  <si>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</si>
  <si>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</si>
  <si>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</si>
  <si>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</si>
  <si>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</si>
  <si>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</si>
  <si>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</si>
  <si>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</si>
  <si>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</si>
  <si>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</si>
  <si>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</si>
  <si>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</si>
  <si>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</si>
  <si>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</si>
  <si>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</si>
  <si>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</si>
  <si>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</si>
  <si>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</si>
  <si>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</si>
  <si>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</si>
  <si>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</si>
  <si>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</si>
  <si>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</si>
  <si>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</si>
  <si>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</si>
  <si>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</si>
  <si>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</si>
  <si>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</si>
  <si>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</si>
  <si>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</si>
  <si>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</si>
  <si>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</si>
  <si>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</si>
  <si>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</si>
  <si>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</si>
  <si>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</si>
  <si>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</si>
  <si>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</si>
  <si>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</si>
  <si>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</si>
  <si>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</si>
  <si>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</si>
  <si>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</si>
  <si>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</si>
  <si>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</si>
  <si>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</si>
  <si>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</si>
  <si>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</si>
  <si>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</si>
  <si>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</si>
  <si>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</si>
  <si>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</si>
  <si>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</si>
  <si>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</si>
  <si>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</si>
  <si>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</si>
  <si>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</si>
  <si>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</si>
  <si>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</si>
  <si>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</si>
  <si>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</si>
  <si>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</si>
  <si>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</si>
  <si>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</si>
  <si>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</si>
  <si>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</si>
  <si>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</si>
  <si>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</si>
  <si>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</si>
  <si>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</si>
  <si>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</si>
  <si>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</si>
  <si>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</si>
  <si>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</si>
  <si>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</si>
  <si>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</si>
  <si>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</si>
  <si>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</si>
  <si>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</si>
  <si>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</si>
  <si>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</si>
  <si>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</si>
  <si>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</si>
  <si>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</si>
  <si>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</si>
  <si>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</si>
  <si>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</si>
  <si>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</si>
  <si>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</si>
  <si>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</si>
  <si>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</si>
  <si>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</si>
  <si>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</si>
  <si>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</si>
  <si>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</si>
  <si>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</si>
  <si>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</si>
  <si>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</si>
  <si>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</si>
  <si>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</si>
  <si>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</si>
  <si>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</si>
  <si>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</si>
  <si>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</si>
  <si>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</si>
  <si>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</si>
  <si>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</si>
  <si>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</si>
  <si>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</si>
  <si>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</si>
  <si>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</si>
  <si>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</si>
  <si>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</si>
  <si>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</si>
  <si>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</si>
  <si>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</si>
  <si>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</si>
  <si>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</si>
  <si>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</si>
  <si>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</si>
  <si>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</si>
  <si>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</si>
  <si>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</si>
  <si>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</si>
  <si>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</si>
  <si>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</si>
  <si>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</si>
  <si>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</si>
  <si>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</si>
  <si>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</si>
  <si>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</si>
  <si>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</si>
  <si>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</si>
  <si>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</si>
  <si>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</si>
  <si>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</si>
  <si>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</si>
  <si>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</si>
  <si>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</si>
  <si>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</si>
  <si>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</si>
  <si>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</si>
  <si>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</si>
  <si>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</si>
  <si>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</si>
  <si>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</si>
  <si>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</si>
  <si>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</si>
  <si>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</si>
  <si>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</si>
  <si>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</si>
  <si>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</si>
  <si>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</si>
  <si>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</si>
  <si>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</si>
  <si>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</si>
  <si>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</si>
  <si>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</si>
  <si>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</si>
  <si>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</si>
  <si>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</si>
  <si>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</si>
  <si>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</si>
  <si>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</si>
  <si>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</si>
  <si>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</si>
  <si>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</si>
  <si>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</si>
  <si>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</si>
  <si>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</si>
  <si>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</si>
  <si>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</si>
  <si>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</si>
  <si>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</si>
  <si>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</si>
  <si>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</si>
  <si>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</si>
  <si>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</si>
  <si>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</si>
  <si>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</si>
  <si>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</si>
  <si>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</si>
  <si>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</si>
  <si>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</si>
  <si>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</si>
  <si>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</si>
  <si>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</si>
  <si>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</si>
  <si>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</si>
  <si>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</si>
  <si>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</si>
  <si>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</si>
  <si>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</si>
  <si>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</si>
  <si>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</si>
  <si>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</si>
  <si>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</si>
  <si>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</si>
  <si>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</si>
  <si>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</si>
  <si>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</si>
  <si>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</si>
  <si>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</si>
  <si>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</si>
  <si>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</si>
  <si>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</si>
  <si>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</si>
  <si>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</si>
  <si>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</si>
  <si>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</si>
  <si>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</si>
  <si>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</si>
  <si>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</si>
  <si>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</si>
  <si>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</si>
  <si>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</si>
  <si>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</si>
  <si>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</si>
  <si>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</si>
  <si>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</si>
  <si>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</si>
  <si>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</si>
  <si>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</si>
  <si>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</si>
  <si>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</si>
  <si>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</si>
  <si>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</si>
  <si>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</si>
  <si>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</si>
  <si>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</si>
  <si>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</si>
  <si>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</si>
  <si>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</si>
  <si>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</si>
  <si>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</si>
  <si>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</si>
  <si>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</si>
  <si>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</si>
  <si>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</si>
  <si>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</si>
  <si>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</si>
  <si>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</si>
  <si>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</si>
  <si>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</si>
  <si>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</si>
  <si>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</si>
  <si>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</si>
  <si>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</si>
  <si>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</si>
  <si>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</si>
  <si>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</si>
  <si>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</si>
  <si>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</si>
  <si>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</si>
  <si>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</si>
  <si>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</si>
  <si>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</si>
  <si>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</si>
  <si>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</si>
  <si>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</si>
  <si>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</si>
  <si>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</si>
  <si>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</si>
  <si>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</si>
  <si>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</si>
  <si>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</si>
  <si>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</si>
  <si>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</si>
  <si>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</si>
  <si>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</si>
  <si>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</si>
  <si>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</si>
  <si>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</si>
  <si>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</si>
  <si>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</si>
  <si>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</si>
  <si>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</si>
  <si>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</si>
  <si>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</si>
  <si>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</si>
  <si>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</si>
  <si>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</si>
  <si>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</si>
  <si>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</si>
  <si>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</si>
  <si>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</si>
  <si>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</si>
  <si>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</si>
  <si>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</si>
  <si>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</si>
  <si>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</si>
  <si>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</si>
  <si>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</si>
  <si>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</si>
  <si>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</si>
  <si>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</si>
  <si>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</si>
  <si>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</si>
  <si>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</si>
  <si>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</si>
  <si>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</si>
  <si>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</si>
  <si>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</si>
  <si>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</si>
  <si>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</si>
  <si>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</si>
  <si>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</si>
  <si>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</si>
  <si>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</si>
  <si>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</si>
  <si>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</si>
  <si>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</si>
  <si>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</si>
  <si>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</si>
  <si>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</si>
  <si>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</si>
  <si>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</si>
  <si>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</si>
  <si>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</si>
  <si>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</si>
  <si>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</si>
  <si>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</si>
  <si>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</si>
  <si>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</si>
  <si>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</si>
  <si>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</si>
  <si>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</si>
  <si>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</si>
  <si>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</si>
  <si>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</si>
  <si>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</si>
  <si>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</si>
  <si>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</si>
  <si>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</si>
  <si>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</si>
  <si>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</si>
  <si>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</si>
  <si>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</si>
  <si>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</si>
  <si>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</si>
  <si>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</si>
  <si>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</si>
  <si>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</si>
  <si>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</si>
  <si>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</si>
  <si>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</si>
  <si>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</si>
  <si>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</si>
  <si>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</si>
  <si>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</si>
  <si>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</si>
  <si>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</si>
  <si>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</si>
  <si>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</si>
  <si>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</si>
  <si>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</si>
  <si>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</si>
  <si>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</si>
  <si>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</si>
  <si>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</si>
  <si>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</si>
  <si>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</si>
  <si>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</si>
  <si>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</si>
  <si>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</si>
  <si>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</si>
  <si>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</si>
  <si>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</si>
  <si>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</si>
  <si>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</si>
  <si>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</si>
  <si>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</si>
  <si>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</si>
  <si>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</si>
  <si>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</si>
  <si>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</si>
  <si>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</si>
  <si>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</si>
  <si>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</si>
  <si>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</si>
  <si>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</si>
  <si>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</si>
  <si>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</si>
  <si>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</si>
  <si>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</si>
  <si>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</si>
  <si>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</si>
  <si>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</si>
  <si>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</si>
  <si>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</si>
  <si>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</si>
  <si>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</si>
  <si>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</si>
  <si>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</si>
  <si>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</si>
  <si>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</si>
  <si>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</si>
  <si>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</si>
  <si>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</si>
  <si>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</si>
  <si>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</si>
  <si>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</si>
  <si>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</si>
  <si>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</si>
  <si>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</si>
  <si>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</si>
  <si>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</si>
  <si>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</si>
  <si>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</si>
  <si>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</si>
  <si>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</si>
  <si>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</si>
  <si>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</si>
  <si>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</si>
  <si>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</si>
  <si>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</si>
  <si>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</si>
  <si>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</si>
  <si>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</si>
  <si>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</si>
  <si>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</si>
  <si>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</si>
  <si>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</si>
  <si>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</si>
  <si>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</si>
  <si>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</si>
  <si>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</si>
  <si>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</si>
  <si>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</si>
  <si>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</si>
  <si>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</si>
  <si>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</si>
  <si>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</si>
  <si>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</si>
  <si>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</si>
  <si>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</si>
  <si>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</si>
  <si>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</si>
  <si>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</si>
  <si>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</si>
  <si>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</si>
  <si>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</si>
  <si>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</si>
  <si>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</si>
  <si>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</si>
  <si>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</si>
  <si>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</si>
  <si>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</si>
  <si>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</si>
  <si>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</si>
  <si>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</si>
  <si>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</si>
  <si>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</si>
  <si>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</si>
  <si>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</si>
  <si>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</si>
  <si>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</si>
  <si>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</si>
  <si>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</si>
  <si>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</si>
  <si>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</si>
  <si>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</si>
  <si>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</si>
  <si>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</si>
  <si>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</si>
  <si>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</si>
  <si>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</si>
  <si>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</si>
  <si>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</si>
  <si>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</si>
  <si>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</si>
  <si>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</si>
  <si>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</si>
  <si>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</si>
  <si>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</si>
  <si>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</si>
  <si>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</si>
  <si>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</si>
  <si>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</si>
  <si>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</si>
  <si>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</si>
  <si>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</si>
  <si>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</si>
  <si>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</si>
  <si>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</si>
  <si>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</si>
  <si>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</si>
  <si>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</si>
  <si>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</si>
  <si>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</si>
  <si>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</si>
  <si>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</si>
  <si>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</si>
  <si>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</si>
  <si>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</si>
  <si>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</si>
  <si>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</si>
  <si>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</si>
  <si>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</si>
  <si>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</si>
  <si>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</si>
  <si>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</si>
  <si>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</si>
  <si>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</si>
  <si>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</si>
  <si>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</si>
  <si>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</si>
  <si>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</si>
  <si>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</si>
  <si>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</si>
  <si>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</si>
  <si>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</si>
  <si>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</si>
  <si>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</si>
  <si>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</si>
  <si>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</si>
  <si>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</si>
  <si>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</si>
  <si>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</si>
  <si>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</si>
  <si>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</si>
  <si>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</si>
  <si>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</si>
  <si>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</si>
  <si>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</si>
  <si>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</si>
  <si>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</si>
  <si>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</si>
  <si>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</si>
  <si>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</si>
  <si>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</si>
  <si>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</si>
  <si>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</si>
  <si>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</si>
  <si>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</si>
  <si>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</si>
  <si>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</si>
  <si>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</si>
  <si>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</si>
  <si>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</si>
  <si>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</si>
  <si>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</si>
  <si>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</si>
  <si>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</si>
  <si>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</si>
  <si>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</si>
  <si>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</si>
  <si>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</si>
  <si>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</si>
  <si>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</si>
  <si>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</si>
  <si>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</si>
  <si>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</si>
  <si>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</si>
  <si>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</si>
  <si>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</si>
  <si>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</si>
  <si>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</si>
  <si>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</si>
  <si>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</si>
  <si>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</si>
  <si>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</si>
  <si>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</si>
  <si>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</si>
  <si>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</si>
  <si>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</si>
  <si>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</si>
  <si>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</si>
  <si>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</si>
  <si>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</si>
  <si>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</si>
  <si>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</si>
  <si>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</si>
  <si>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</si>
  <si>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</si>
  <si>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</si>
  <si>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</si>
  <si>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</si>
  <si>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</si>
  <si>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</si>
  <si>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</si>
  <si>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</si>
  <si>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</si>
  <si>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</si>
  <si>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</si>
  <si>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</si>
  <si>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</si>
  <si>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</si>
  <si>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</si>
  <si>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</si>
  <si>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</si>
  <si>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</si>
  <si>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</si>
  <si>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</si>
  <si>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</si>
  <si>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</si>
  <si>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</si>
  <si>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</si>
  <si>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</si>
  <si>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</si>
  <si>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</si>
  <si>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</si>
  <si>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</si>
  <si>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</si>
  <si>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</si>
  <si>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</si>
  <si>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</si>
  <si>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</si>
  <si>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</si>
  <si>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</si>
  <si>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</si>
  <si>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</si>
  <si>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</si>
  <si>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</si>
  <si>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</si>
  <si>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</si>
  <si>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</si>
  <si>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</si>
  <si>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</si>
  <si>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</si>
  <si>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</si>
  <si>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</si>
  <si>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</si>
  <si>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</si>
  <si>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</si>
  <si>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</si>
  <si>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</si>
  <si>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</si>
  <si>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</si>
  <si>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</si>
  <si>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</si>
  <si>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</si>
  <si>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</si>
  <si>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</si>
  <si>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</si>
  <si>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</si>
  <si>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</si>
  <si>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</si>
  <si>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</si>
  <si>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</si>
  <si>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</si>
  <si>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</si>
  <si>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</si>
  <si>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</si>
  <si>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</si>
  <si>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</si>
  <si>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</si>
  <si>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</si>
  <si>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</si>
  <si>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</si>
  <si>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</si>
  <si>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</si>
  <si>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</si>
  <si>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</si>
  <si>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</si>
  <si>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</si>
  <si>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</si>
  <si>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</si>
  <si>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</si>
  <si>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</si>
  <si>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</si>
  <si>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</si>
  <si>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</si>
  <si>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</si>
  <si>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</si>
  <si>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</si>
  <si>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</si>
  <si>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</si>
  <si>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</si>
  <si>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</si>
  <si>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</si>
  <si>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</si>
  <si>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</si>
  <si>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</si>
  <si>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</si>
  <si>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</si>
  <si>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</si>
  <si>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</si>
  <si>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</si>
  <si>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</si>
  <si>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</si>
  <si>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</si>
  <si>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</si>
  <si>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</si>
  <si>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</si>
  <si>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</si>
  <si>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</si>
  <si>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</si>
  <si>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</si>
  <si>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</si>
  <si>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</si>
  <si>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</si>
  <si>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</si>
  <si>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</si>
  <si>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</si>
  <si>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</si>
  <si>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</si>
  <si>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</si>
  <si>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</si>
  <si>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</si>
  <si>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</si>
  <si>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</si>
  <si>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</si>
  <si>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</si>
  <si>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</si>
  <si>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</si>
  <si>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</si>
  <si>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</si>
  <si>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</si>
  <si>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</si>
  <si>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</si>
  <si>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</si>
  <si>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</si>
  <si>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</si>
  <si>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</si>
  <si>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</si>
  <si>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</si>
  <si>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</si>
  <si>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</si>
  <si>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</si>
  <si>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</si>
  <si>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</si>
  <si>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</si>
  <si>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</si>
  <si>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</si>
  <si>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</si>
  <si>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</si>
  <si>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</si>
  <si>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</si>
  <si>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</si>
  <si>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</si>
  <si>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</si>
  <si>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</si>
  <si>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</si>
  <si>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</si>
  <si>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</si>
  <si>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</si>
  <si>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</si>
  <si>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</si>
  <si>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</si>
  <si>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</si>
  <si>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</si>
  <si>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</si>
  <si>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</si>
  <si>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</si>
  <si>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</si>
  <si>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</si>
  <si>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</si>
  <si>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</si>
  <si>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</si>
  <si>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</si>
  <si>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</si>
  <si>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</si>
  <si>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</si>
  <si>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</si>
  <si>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</si>
  <si>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</si>
  <si>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</si>
  <si>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</si>
  <si>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</si>
  <si>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</si>
  <si>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</si>
  <si>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</si>
  <si>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</si>
  <si>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</si>
  <si>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</si>
  <si>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</si>
  <si>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</si>
  <si>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</si>
  <si>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</si>
  <si>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</si>
  <si>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</si>
  <si>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</si>
  <si>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</si>
  <si>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</si>
  <si>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</si>
  <si>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</si>
  <si>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</si>
  <si>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</si>
  <si>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</si>
  <si>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</si>
  <si>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</si>
  <si>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</si>
  <si>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</si>
  <si>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</si>
  <si>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</si>
  <si>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</si>
  <si>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</si>
  <si>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</si>
  <si>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</si>
  <si>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</si>
  <si>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</si>
  <si>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</si>
  <si>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</si>
  <si>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</si>
  <si>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</si>
  <si>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</si>
  <si>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</si>
  <si>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</si>
  <si>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</si>
  <si>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</si>
  <si>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</si>
  <si>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</si>
  <si>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</si>
  <si>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</si>
  <si>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</si>
  <si>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</si>
  <si>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</si>
  <si>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</si>
  <si>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</si>
  <si>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</si>
  <si>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</si>
  <si>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</si>
  <si>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</si>
  <si>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</si>
  <si>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</si>
  <si>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</si>
  <si>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</si>
  <si>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</si>
  <si>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</si>
  <si>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</si>
  <si>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</si>
  <si>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</si>
  <si>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</si>
  <si>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</si>
  <si>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</si>
  <si>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</si>
  <si>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</si>
  <si>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</si>
  <si>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</si>
  <si>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</si>
  <si>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</si>
  <si>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</si>
  <si>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</si>
  <si>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</si>
  <si>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</si>
  <si>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</si>
  <si>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</si>
  <si>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</si>
  <si>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</si>
  <si>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</si>
  <si>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</si>
  <si>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</si>
  <si>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</si>
  <si>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</si>
  <si>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</si>
  <si>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</si>
  <si>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</si>
  <si>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</si>
  <si>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</si>
  <si>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</si>
  <si>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</si>
  <si>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</si>
  <si>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</si>
  <si>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</si>
  <si>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</si>
  <si>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</si>
  <si>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</si>
  <si>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</si>
  <si>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</si>
  <si>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</si>
  <si>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</si>
  <si>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</si>
  <si>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</si>
  <si>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</si>
  <si>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</si>
  <si>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</si>
  <si>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</si>
  <si>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</si>
  <si>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</si>
  <si>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</si>
  <si>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</si>
  <si>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</si>
  <si>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</si>
  <si>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</si>
  <si>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</si>
  <si>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</si>
  <si>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</si>
  <si>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</si>
  <si>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</si>
  <si>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</si>
  <si>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</si>
  <si>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</si>
  <si>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</si>
  <si>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</si>
  <si>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</si>
  <si>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</si>
  <si>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</si>
  <si>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</si>
  <si>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</si>
  <si>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</si>
  <si>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</si>
  <si>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</si>
  <si>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</si>
  <si>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</si>
  <si>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</si>
  <si>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</si>
  <si>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</si>
  <si>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</si>
  <si>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</si>
  <si>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</si>
  <si>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</si>
  <si>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</si>
  <si>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</si>
  <si>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</si>
  <si>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</si>
  <si>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</si>
  <si>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</si>
  <si>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</si>
  <si>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</si>
  <si>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</si>
  <si>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</si>
  <si>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</si>
  <si>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</si>
  <si>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</si>
  <si>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</si>
  <si>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</si>
  <si>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</si>
  <si>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</si>
  <si>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</si>
  <si>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</si>
  <si>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</si>
  <si>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</si>
  <si>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</si>
  <si>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</si>
  <si>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</si>
  <si>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</si>
  <si>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</si>
  <si>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</si>
  <si>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</si>
  <si>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</si>
  <si>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</si>
  <si>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</si>
  <si>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</si>
  <si>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</si>
  <si>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</si>
  <si>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</si>
  <si>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</si>
  <si>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</si>
  <si>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</si>
  <si>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</si>
  <si>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</si>
  <si>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</si>
  <si>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</si>
  <si>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</si>
  <si>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</si>
  <si>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</si>
  <si>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</si>
  <si>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</si>
  <si>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</si>
  <si>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</si>
  <si>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</si>
  <si>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</si>
  <si>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</si>
  <si>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</si>
  <si>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</si>
  <si>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</si>
  <si>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</si>
  <si>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</si>
  <si>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</si>
  <si>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</si>
  <si>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</si>
  <si>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</si>
  <si>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</si>
  <si>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</si>
  <si>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</si>
  <si>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</si>
  <si>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</si>
  <si>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</si>
  <si>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</si>
  <si>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</si>
  <si>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</si>
  <si>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</si>
  <si>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</si>
  <si>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</si>
  <si>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</si>
  <si>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</si>
  <si>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</si>
  <si>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</si>
  <si>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</si>
  <si>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</si>
  <si>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</si>
  <si>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</si>
  <si>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</si>
  <si>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</si>
  <si>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</si>
  <si>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</si>
  <si>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</si>
  <si>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</si>
  <si>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</si>
  <si>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</si>
  <si>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</si>
  <si>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</si>
  <si>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</si>
  <si>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</si>
  <si>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</si>
  <si>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</si>
  <si>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</si>
  <si>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</si>
  <si>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</si>
  <si>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</si>
  <si>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</si>
  <si>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</si>
  <si>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</si>
  <si>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</si>
  <si>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</si>
  <si>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</si>
  <si>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</si>
  <si>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</si>
  <si>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</si>
  <si>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</si>
  <si>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</si>
  <si>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</si>
  <si>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</si>
  <si>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</si>
  <si>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</si>
  <si>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</si>
  <si>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</si>
  <si>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</si>
  <si>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</si>
  <si>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</si>
  <si>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</si>
  <si>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</si>
  <si>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</si>
  <si>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</si>
  <si>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</si>
  <si>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</si>
  <si>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</si>
  <si>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</si>
  <si>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</si>
  <si>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</si>
  <si>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</si>
  <si>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</si>
  <si>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</si>
  <si>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</si>
  <si>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</si>
  <si>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</si>
  <si>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</si>
  <si>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</si>
  <si>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</si>
  <si>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</si>
  <si>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</si>
  <si>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</si>
  <si>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</si>
  <si>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</si>
  <si>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</si>
  <si>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</si>
  <si>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</si>
  <si>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</si>
  <si>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</si>
  <si>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</si>
  <si>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</si>
  <si>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</si>
  <si>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</si>
  <si>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</si>
  <si>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</si>
  <si>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</si>
  <si>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</si>
  <si>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</si>
  <si>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</si>
  <si>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</si>
  <si>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</si>
  <si>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</si>
  <si>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</si>
  <si>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</si>
  <si>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</si>
  <si>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</si>
  <si>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</si>
  <si>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</si>
  <si>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</si>
  <si>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</si>
  <si>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</si>
  <si>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</si>
  <si>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</si>
  <si>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</si>
  <si>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</si>
  <si>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</si>
  <si>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</si>
  <si>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</si>
  <si>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</si>
  <si>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</si>
  <si>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</si>
  <si>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</si>
  <si>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</si>
  <si>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</si>
  <si>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</si>
  <si>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</si>
  <si>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</si>
  <si>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</si>
  <si>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</si>
  <si>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</si>
  <si>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</si>
  <si>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</si>
  <si>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</si>
  <si>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</si>
  <si>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</si>
  <si>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</si>
  <si>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</si>
  <si>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</si>
  <si>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</si>
  <si>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</si>
  <si>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</si>
  <si>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</si>
  <si>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</si>
  <si>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</si>
  <si>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</si>
  <si>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</si>
  <si>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</si>
  <si>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</si>
  <si>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</si>
  <si>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</si>
  <si>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</si>
  <si>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</si>
  <si>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</si>
  <si>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</si>
  <si>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</si>
  <si>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</si>
  <si>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</si>
  <si>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</si>
  <si>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</si>
  <si>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</si>
  <si>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</si>
  <si>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</si>
  <si>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</si>
  <si>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</si>
  <si>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</si>
  <si>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</si>
  <si>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</si>
  <si>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</si>
  <si>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</si>
  <si>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</si>
  <si>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</si>
  <si>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</si>
  <si>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</si>
  <si>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</si>
  <si>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</si>
  <si>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</si>
  <si>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</si>
  <si>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</si>
  <si>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</si>
  <si>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</si>
  <si>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</si>
  <si>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</si>
  <si>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</si>
  <si>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</si>
  <si>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</si>
  <si>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</si>
  <si>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</si>
  <si>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</si>
  <si>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</si>
  <si>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</si>
  <si>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</si>
  <si>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</si>
  <si>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</si>
  <si>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</si>
  <si>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</si>
  <si>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</si>
  <si>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</si>
  <si>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</si>
  <si>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</si>
  <si>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</si>
  <si>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</si>
  <si>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</si>
  <si>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</si>
  <si>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</si>
  <si>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</si>
  <si>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</si>
  <si>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</si>
  <si>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</si>
  <si>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</si>
  <si>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</si>
  <si>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</si>
  <si>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</si>
  <si>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</si>
  <si>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</si>
  <si>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</si>
  <si>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</si>
  <si>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</si>
  <si>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</si>
  <si>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</si>
  <si>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</si>
  <si>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</si>
  <si>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</si>
  <si>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</si>
  <si>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</si>
  <si>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</si>
  <si>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</si>
  <si>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</si>
  <si>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</si>
  <si>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</si>
  <si>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</si>
  <si>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</si>
  <si>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</si>
  <si>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</si>
  <si>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</si>
  <si>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</si>
  <si>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</si>
  <si>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</si>
  <si>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</si>
  <si>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</si>
  <si>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</si>
  <si>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</si>
  <si>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</si>
  <si>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</si>
  <si>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</si>
  <si>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</si>
  <si>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</si>
  <si>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</si>
  <si>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</si>
  <si>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</si>
  <si>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</si>
  <si>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</si>
  <si>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</si>
  <si>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</si>
  <si>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</si>
  <si>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</si>
  <si>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</si>
  <si>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</si>
  <si>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</si>
  <si>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</si>
  <si>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</si>
  <si>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</si>
  <si>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</si>
  <si>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</si>
  <si>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</si>
  <si>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</si>
  <si>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</si>
  <si>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</si>
  <si>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</si>
  <si>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</si>
  <si>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</si>
  <si>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</si>
  <si>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</si>
  <si>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</si>
  <si>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</si>
  <si>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</si>
  <si>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</si>
  <si>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</si>
  <si>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</si>
  <si>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</si>
  <si>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</si>
  <si>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</si>
  <si>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</si>
  <si>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</si>
  <si>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</si>
  <si>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</si>
  <si>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</si>
  <si>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</si>
  <si>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</si>
  <si>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</si>
  <si>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</si>
  <si>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</si>
  <si>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</si>
  <si>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</si>
  <si>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</si>
  <si>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</si>
  <si>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</si>
  <si>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</si>
  <si>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</si>
  <si>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</si>
  <si>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</si>
  <si>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</si>
  <si>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</si>
  <si>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</si>
  <si>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</si>
  <si>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</si>
  <si>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</si>
  <si>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</si>
  <si>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</si>
  <si>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</si>
  <si>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</si>
  <si>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</si>
  <si>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</si>
  <si>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</si>
  <si>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</si>
  <si>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</si>
  <si>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</si>
  <si>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</si>
  <si>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</si>
  <si>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</si>
  <si>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</si>
  <si>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</si>
  <si>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</si>
  <si>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</si>
  <si>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</si>
  <si>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</si>
  <si>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</si>
  <si>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</si>
  <si>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</si>
  <si>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</si>
  <si>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</si>
  <si>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</si>
  <si>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</si>
  <si>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</si>
  <si>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</si>
  <si>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</si>
  <si>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</si>
  <si>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</si>
  <si>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</si>
  <si>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</si>
  <si>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</si>
  <si>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</si>
  <si>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</si>
  <si>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</si>
  <si>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</si>
  <si>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</si>
  <si>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</si>
  <si>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</si>
  <si>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</si>
  <si>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</si>
  <si>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</si>
  <si>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</si>
  <si>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</si>
  <si>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</si>
  <si>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</si>
  <si>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</si>
  <si>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</si>
  <si>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</si>
  <si>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</si>
  <si>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</si>
  <si>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</si>
  <si>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</si>
  <si>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</si>
  <si>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</si>
  <si>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</si>
  <si>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</si>
  <si>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</si>
  <si>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</si>
  <si>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</si>
  <si>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</si>
  <si>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</si>
  <si>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</si>
  <si>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</si>
  <si>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</si>
  <si>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</si>
  <si>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</si>
  <si>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</si>
  <si>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</si>
  <si>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</si>
  <si>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</si>
  <si>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</si>
  <si>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</si>
  <si>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</si>
  <si>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</si>
  <si>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</si>
  <si>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</si>
  <si>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</si>
  <si>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</si>
  <si>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</si>
  <si>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</si>
  <si>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</si>
  <si>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</si>
  <si>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</si>
  <si>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</si>
  <si>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</si>
  <si>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</si>
  <si>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</si>
  <si>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</si>
  <si>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</si>
  <si>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</si>
  <si>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</si>
  <si>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</si>
  <si>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</si>
  <si>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</si>
  <si>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</si>
  <si>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</si>
  <si>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</si>
  <si>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</si>
  <si>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</si>
  <si>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</si>
  <si>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</si>
  <si>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</si>
  <si>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</si>
  <si>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</si>
  <si>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</si>
  <si>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</si>
  <si>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</si>
  <si>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</si>
  <si>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</si>
  <si>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</si>
  <si>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</si>
  <si>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</si>
  <si>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</si>
  <si>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</si>
  <si>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</si>
  <si>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</si>
  <si>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</si>
  <si>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</si>
  <si>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</si>
  <si>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</si>
  <si>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</si>
  <si>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</si>
  <si>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</si>
  <si>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</si>
  <si>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</si>
  <si>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</si>
  <si>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</si>
  <si>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</si>
  <si>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</si>
  <si>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</si>
  <si>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</si>
  <si>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</si>
  <si>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</si>
  <si>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</si>
  <si>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</si>
  <si>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</si>
  <si>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</si>
  <si>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</si>
  <si>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</si>
  <si>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</si>
  <si>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</si>
  <si>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</si>
  <si>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</si>
  <si>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</si>
  <si>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</si>
  <si>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</si>
  <si>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</si>
  <si>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</si>
  <si>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</si>
  <si>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</si>
  <si>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</si>
  <si>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</si>
  <si>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</si>
  <si>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</si>
  <si>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</si>
  <si>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</si>
  <si>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</si>
  <si>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</si>
  <si>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</si>
  <si>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</si>
  <si>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</si>
  <si>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</si>
  <si>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</si>
  <si>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</si>
  <si>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</si>
  <si>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</si>
  <si>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</si>
  <si>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</si>
  <si>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</si>
  <si>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</si>
  <si>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</si>
  <si>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</si>
  <si>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</si>
  <si>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</si>
  <si>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</si>
  <si>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</si>
  <si>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</si>
  <si>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</si>
  <si>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</si>
  <si>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</si>
  <si>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</si>
  <si>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</si>
  <si>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</si>
  <si>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</si>
  <si>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</si>
  <si>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</si>
  <si>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</si>
  <si>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</si>
  <si>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</si>
  <si>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</si>
  <si>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</si>
  <si>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</si>
  <si>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</si>
  <si>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</si>
  <si>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</si>
  <si>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</si>
  <si>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</si>
  <si>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</si>
  <si>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</si>
  <si>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</si>
  <si>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</si>
  <si>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</si>
  <si>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</si>
  <si>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</si>
  <si>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</si>
  <si>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</si>
  <si>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</si>
  <si>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</si>
  <si>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</si>
  <si>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</si>
  <si>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</si>
  <si>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</si>
  <si>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</si>
  <si>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</si>
  <si>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</si>
  <si>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</si>
  <si>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</si>
  <si>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</si>
  <si>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</si>
  <si>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</si>
  <si>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</si>
  <si>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</si>
  <si>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</si>
  <si>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</si>
  <si>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</si>
  <si>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</si>
  <si>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</si>
  <si>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</si>
  <si>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</si>
  <si>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</si>
  <si>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</si>
  <si>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</si>
  <si>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</si>
  <si>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</si>
  <si>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</si>
  <si>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</si>
  <si>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</si>
  <si>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</si>
  <si>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</si>
  <si>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</si>
  <si>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</si>
  <si>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</si>
  <si>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</si>
  <si>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</si>
  <si>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</si>
  <si>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</si>
  <si>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</si>
  <si>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</si>
  <si>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</si>
  <si>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</si>
  <si>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</si>
  <si>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</si>
  <si>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</si>
  <si>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</si>
  <si>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</si>
  <si>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</si>
  <si>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</si>
  <si>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</si>
  <si>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</si>
  <si>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</si>
  <si>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</si>
  <si>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</si>
  <si>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</si>
  <si>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</si>
  <si>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</si>
  <si>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</si>
  <si>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</si>
  <si>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</si>
  <si>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</si>
  <si>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</si>
  <si>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</si>
  <si>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</si>
  <si>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</si>
  <si>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</si>
  <si>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</si>
  <si>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</si>
  <si>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</si>
  <si>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</si>
  <si>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</si>
  <si>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</si>
  <si>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</si>
  <si>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</si>
  <si>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</si>
  <si>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</si>
  <si>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</si>
  <si>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</si>
  <si>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</si>
  <si>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</si>
  <si>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</si>
  <si>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</si>
  <si>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</si>
  <si>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</si>
  <si>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</si>
  <si>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</si>
  <si>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</si>
  <si>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</si>
  <si>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</si>
  <si>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</si>
  <si>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</si>
  <si>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</si>
  <si>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</si>
  <si>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</si>
  <si>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</si>
  <si>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</si>
  <si>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</si>
  <si>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</si>
  <si>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</si>
  <si>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</si>
  <si>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</si>
  <si>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</si>
  <si>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</si>
  <si>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</si>
  <si>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</si>
  <si>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</si>
  <si>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</si>
  <si>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</si>
  <si>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</si>
  <si>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</si>
  <si>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</si>
  <si>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</si>
  <si>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</si>
  <si>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</si>
  <si>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</si>
  <si>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</si>
  <si>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</si>
  <si>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</si>
  <si>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</si>
  <si>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</si>
  <si>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</si>
  <si>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</si>
  <si>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</si>
  <si>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</si>
  <si>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</si>
  <si>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</si>
  <si>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</si>
  <si>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</si>
  <si>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</si>
  <si>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</si>
  <si>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</si>
  <si>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</si>
  <si>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</si>
  <si>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</si>
  <si>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</si>
  <si>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</si>
  <si>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</si>
  <si>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</si>
  <si>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</si>
  <si>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</si>
  <si>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</si>
  <si>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</si>
  <si>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</si>
  <si>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</si>
  <si>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</si>
  <si>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</si>
  <si>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</si>
  <si>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</si>
  <si>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</si>
  <si>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</si>
  <si>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</si>
  <si>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</si>
  <si>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</si>
  <si>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</si>
  <si>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</si>
  <si>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</si>
  <si>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</si>
  <si>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</si>
  <si>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</si>
  <si>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</si>
  <si>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</si>
  <si>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</si>
  <si>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</si>
  <si>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</si>
  <si>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</si>
  <si>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</si>
  <si>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</si>
  <si>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</si>
  <si>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</si>
  <si>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</si>
  <si>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</si>
  <si>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</si>
  <si>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</si>
  <si>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</si>
  <si>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</si>
  <si>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</si>
  <si>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</si>
  <si>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</si>
  <si>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</si>
  <si>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</si>
  <si>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</si>
  <si>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</si>
  <si>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</si>
  <si>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</si>
  <si>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</si>
  <si>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</si>
  <si>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</si>
  <si>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</si>
  <si>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</si>
  <si>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</si>
  <si>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</si>
  <si>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</si>
  <si>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</si>
  <si>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</si>
  <si>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</si>
  <si>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</si>
  <si>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</si>
  <si>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</si>
  <si>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</si>
  <si>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</si>
  <si>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</si>
  <si>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</si>
  <si>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</si>
  <si>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</si>
  <si>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</si>
  <si>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</si>
  <si>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</si>
  <si>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</si>
  <si>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</si>
  <si>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</si>
  <si>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</si>
  <si>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</si>
  <si>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</si>
  <si>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</si>
  <si>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</si>
  <si>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</si>
  <si>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</si>
  <si>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</si>
  <si>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</si>
  <si>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</si>
  <si>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</si>
  <si>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</si>
  <si>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</si>
  <si>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</si>
  <si>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</si>
  <si>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</si>
  <si>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</si>
  <si>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</si>
  <si>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</si>
  <si>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</si>
  <si>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</si>
  <si>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</si>
  <si>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</si>
  <si>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</si>
  <si>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</si>
  <si>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</si>
  <si>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</si>
  <si>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</si>
  <si>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</si>
  <si>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</si>
  <si>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</si>
  <si>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</si>
  <si>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</si>
  <si>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</si>
  <si>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</si>
  <si>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</si>
  <si>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</si>
  <si>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</si>
  <si>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</si>
  <si>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</si>
  <si>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</si>
  <si>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</si>
  <si>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</si>
  <si>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</si>
  <si>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</si>
  <si>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</si>
  <si>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</si>
  <si>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</si>
  <si>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</si>
  <si>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</si>
  <si>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</si>
  <si>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</si>
  <si>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</si>
  <si>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</si>
  <si>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</si>
  <si>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</si>
  <si>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</si>
  <si>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</si>
  <si>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</si>
  <si>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</si>
  <si>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</si>
  <si>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</si>
  <si>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</si>
  <si>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</si>
  <si>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</si>
  <si>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</si>
  <si>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</si>
  <si>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</si>
  <si>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</si>
  <si>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</si>
  <si>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</si>
  <si>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</si>
  <si>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</si>
  <si>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</si>
  <si>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</si>
  <si>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</si>
  <si>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</si>
  <si>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</si>
  <si>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</si>
  <si>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</si>
  <si>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</si>
  <si>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</si>
  <si>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</si>
  <si>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</si>
  <si>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</si>
  <si>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</si>
  <si>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</si>
  <si>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</si>
  <si>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</si>
  <si>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</si>
  <si>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</si>
  <si>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</si>
  <si>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</si>
  <si>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</si>
  <si>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</si>
  <si>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</si>
  <si>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</si>
  <si>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</si>
  <si>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</si>
  <si>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</si>
  <si>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</si>
  <si>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</si>
  <si>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</si>
  <si>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</si>
  <si>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</si>
  <si>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</si>
  <si>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</si>
  <si>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</si>
  <si>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</si>
  <si>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</si>
  <si>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</si>
  <si>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</si>
  <si>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</si>
  <si>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</si>
  <si>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</si>
  <si>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</si>
  <si>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</si>
  <si>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</si>
  <si>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</si>
  <si>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</si>
  <si>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</si>
  <si>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</si>
  <si>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</si>
  <si>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</si>
  <si>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</si>
  <si>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</si>
  <si>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</si>
  <si>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</si>
  <si>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</si>
  <si>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</si>
  <si>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</si>
  <si>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</si>
  <si>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</si>
  <si>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</si>
  <si>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</si>
  <si>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</si>
  <si>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</si>
  <si>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</si>
  <si>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</si>
  <si>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</si>
  <si>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</si>
  <si>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</si>
  <si>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</si>
  <si>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</si>
  <si>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</si>
  <si>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</si>
  <si>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</si>
  <si>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</si>
  <si>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</si>
  <si>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</si>
  <si>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</si>
  <si>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</si>
  <si>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</si>
  <si>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</si>
  <si>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</si>
  <si>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</si>
  <si>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</si>
  <si>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</si>
  <si>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</si>
  <si>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</si>
  <si>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</si>
  <si>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</si>
  <si>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</si>
  <si>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</si>
  <si>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</si>
  <si>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</si>
  <si>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</si>
  <si>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</si>
  <si>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</si>
  <si>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</si>
  <si>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</si>
  <si>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</si>
  <si>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</si>
  <si>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</si>
  <si>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</si>
  <si>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</si>
  <si>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</si>
  <si>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</si>
  <si>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</si>
  <si>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</si>
  <si>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</si>
  <si>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</si>
  <si>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</si>
  <si>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</si>
  <si>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</si>
  <si>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</si>
  <si>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</si>
  <si>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</si>
  <si>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</si>
  <si>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</si>
  <si>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</si>
  <si>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</si>
  <si>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</si>
  <si>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</si>
  <si>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</si>
  <si>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</si>
  <si>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</si>
  <si>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</si>
  <si>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</si>
  <si>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</si>
  <si>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</si>
  <si>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</si>
  <si>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</si>
  <si>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</si>
  <si>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</si>
  <si>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</si>
  <si>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</si>
  <si>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</si>
  <si>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</si>
  <si>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</si>
  <si>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</si>
  <si>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</si>
  <si>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</si>
  <si>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</si>
  <si>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</si>
  <si>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</si>
  <si>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</si>
  <si>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</si>
  <si>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</si>
  <si>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</si>
  <si>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</si>
  <si>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</si>
  <si>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</si>
  <si>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</si>
  <si>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</si>
  <si>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</si>
  <si>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</si>
  <si>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</si>
  <si>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</si>
  <si>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</si>
  <si>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</si>
  <si>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</si>
  <si>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</si>
  <si>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</si>
  <si>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</si>
  <si>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</si>
  <si>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</si>
  <si>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</si>
  <si>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</si>
  <si>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</si>
  <si>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</si>
  <si>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</si>
  <si>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</si>
  <si>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</si>
  <si>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</si>
  <si>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</si>
  <si>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</si>
  <si>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</si>
  <si>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</si>
  <si>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</si>
  <si>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</si>
  <si>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</si>
  <si>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</si>
  <si>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</si>
  <si>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</si>
  <si>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</si>
  <si>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</si>
  <si>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</si>
  <si>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</si>
  <si>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</si>
  <si>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</si>
  <si>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</si>
  <si>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</si>
  <si>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</si>
  <si>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</si>
  <si>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</si>
  <si>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</si>
  <si>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</si>
  <si>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</si>
  <si>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</si>
  <si>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</si>
  <si>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</si>
  <si>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</si>
  <si>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</si>
  <si>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</si>
  <si>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</si>
  <si>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</si>
  <si>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</si>
  <si>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</si>
  <si>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</si>
  <si>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</si>
  <si>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</si>
  <si>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</si>
  <si>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</si>
  <si>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</si>
  <si>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</si>
  <si>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</si>
  <si>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</si>
  <si>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</si>
  <si>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</si>
  <si>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</si>
  <si>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</si>
  <si>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</si>
  <si>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</si>
  <si>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</si>
  <si>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</si>
  <si>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</si>
  <si>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</si>
  <si>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</si>
  <si>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</si>
  <si>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</si>
  <si>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</si>
  <si>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</si>
  <si>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</si>
  <si>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</si>
  <si>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</si>
  <si>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</si>
  <si>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</si>
  <si>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</si>
  <si>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</si>
  <si>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</si>
  <si>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</si>
  <si>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</si>
  <si>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</si>
  <si>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</si>
  <si>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</si>
  <si>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</si>
  <si>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</si>
  <si>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</si>
  <si>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</si>
  <si>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</si>
  <si>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</si>
  <si>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</si>
  <si>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</si>
  <si>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</si>
  <si>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</si>
  <si>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</si>
  <si>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</si>
  <si>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</si>
  <si>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</si>
  <si>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</si>
  <si>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</si>
  <si>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</si>
  <si>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</si>
  <si>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</si>
  <si>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</si>
  <si>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</si>
  <si>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</si>
  <si>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</si>
  <si>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</si>
  <si>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</si>
  <si>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</si>
  <si>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</si>
  <si>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</si>
  <si>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</si>
  <si>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</si>
  <si>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</si>
  <si>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</si>
  <si>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</si>
  <si>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</si>
  <si>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</si>
  <si>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</si>
  <si>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</si>
  <si>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</si>
  <si>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</si>
  <si>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</si>
  <si>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</si>
  <si>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</si>
  <si>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</si>
  <si>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</si>
  <si>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</si>
  <si>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</si>
  <si>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</si>
  <si>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</si>
  <si>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</si>
  <si>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</si>
  <si>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</si>
  <si>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</si>
  <si>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</si>
  <si>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</si>
  <si>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</si>
  <si>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</si>
  <si>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</si>
  <si>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</si>
  <si>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</si>
  <si>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</si>
  <si>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</si>
  <si>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</si>
  <si>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</si>
  <si>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</si>
  <si>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</si>
  <si>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</si>
  <si>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</si>
  <si>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</si>
  <si>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</si>
  <si>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</si>
  <si>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</si>
  <si>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</si>
  <si>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</si>
  <si>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</si>
  <si>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</si>
  <si>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</si>
  <si>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</si>
  <si>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</si>
  <si>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</si>
  <si>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</si>
  <si>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</si>
  <si>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</si>
  <si>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</si>
  <si>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</si>
  <si>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</si>
  <si>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</si>
  <si>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</si>
  <si>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</si>
  <si>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</si>
  <si>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</si>
  <si>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</si>
  <si>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</si>
  <si>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</si>
  <si>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</si>
  <si>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</si>
  <si>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</si>
  <si>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</si>
  <si>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</si>
  <si>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</si>
  <si>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</si>
  <si>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</si>
  <si>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</si>
  <si>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</si>
  <si>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</si>
  <si>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</si>
  <si>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</si>
  <si>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</si>
  <si>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</si>
  <si>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</si>
  <si>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</si>
  <si>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</si>
  <si>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</si>
  <si>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</si>
  <si>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</si>
  <si>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</si>
  <si>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</si>
  <si>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</si>
  <si>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</si>
  <si>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</si>
  <si>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</si>
  <si>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</si>
  <si>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</si>
  <si>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</si>
  <si>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</si>
  <si>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</si>
  <si>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</si>
  <si>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</si>
  <si>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</si>
  <si>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</si>
  <si>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</si>
  <si>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</si>
  <si>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</si>
  <si>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</si>
  <si>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</si>
  <si>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</si>
  <si>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</si>
  <si>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</si>
  <si>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</si>
  <si>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</si>
  <si>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</si>
  <si>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</si>
  <si>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</si>
  <si>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</si>
  <si>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</si>
  <si>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</si>
  <si>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</si>
  <si>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</si>
  <si>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</si>
  <si>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</si>
  <si>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</si>
  <si>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</si>
  <si>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</si>
  <si>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</si>
  <si>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</si>
  <si>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</si>
  <si>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</si>
  <si>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</si>
  <si>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</si>
  <si>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</si>
  <si>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</si>
  <si>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</si>
  <si>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</si>
  <si>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</si>
  <si>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</si>
  <si>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</si>
  <si>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</si>
  <si>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</si>
  <si>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</si>
  <si>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</si>
  <si>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</si>
  <si>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</si>
  <si>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</si>
  <si>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</si>
  <si>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</si>
  <si>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</si>
  <si>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</si>
  <si>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</si>
  <si>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</si>
  <si>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</si>
  <si>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</si>
  <si>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</si>
  <si>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</si>
  <si>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</si>
  <si>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</si>
  <si>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</si>
  <si>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</si>
  <si>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</si>
  <si>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</si>
  <si>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</si>
  <si>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</si>
  <si>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</si>
  <si>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</si>
  <si>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</si>
  <si>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</si>
  <si>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</si>
  <si>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</si>
  <si>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</si>
  <si>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</si>
  <si>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</si>
  <si>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</si>
  <si>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</si>
  <si>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</si>
  <si>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</si>
  <si>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</si>
  <si>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</si>
  <si>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</si>
  <si>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</si>
  <si>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</si>
  <si>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</si>
  <si>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</si>
  <si>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</si>
  <si>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</si>
  <si>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</si>
  <si>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</si>
  <si>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</si>
  <si>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</si>
  <si>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</si>
  <si>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</si>
  <si>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</si>
  <si>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</si>
  <si>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</si>
  <si>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</si>
  <si>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</si>
  <si>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</si>
  <si>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</si>
  <si>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</si>
  <si>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</si>
  <si>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</si>
  <si>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</si>
  <si>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</si>
  <si>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</si>
  <si>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</si>
  <si>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</si>
  <si>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</si>
  <si>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</si>
  <si>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</si>
  <si>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</si>
  <si>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</si>
  <si>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</si>
  <si>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</si>
  <si>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</si>
  <si>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</si>
  <si>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</si>
  <si>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</si>
  <si>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</si>
  <si>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</si>
  <si>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</si>
  <si>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</si>
  <si>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</si>
  <si>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</si>
  <si>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</si>
  <si>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</si>
  <si>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</si>
  <si>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</si>
  <si>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</si>
  <si>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</si>
  <si>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</si>
  <si>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</si>
  <si>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</si>
  <si>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</si>
  <si>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</si>
  <si>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</si>
  <si>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</si>
  <si>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</si>
  <si>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</si>
  <si>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</si>
  <si>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</si>
  <si>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</si>
  <si>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</si>
  <si>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</si>
  <si>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</si>
  <si>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</si>
  <si>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</si>
  <si>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</si>
  <si>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</si>
  <si>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</si>
  <si>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</si>
  <si>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</si>
  <si>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</si>
  <si>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</si>
  <si>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</si>
  <si>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</si>
  <si>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</si>
  <si>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</si>
  <si>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</si>
  <si>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</si>
  <si>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</si>
  <si>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</si>
  <si>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</si>
  <si>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</si>
  <si>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</si>
  <si>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</si>
  <si>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</si>
  <si>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</si>
  <si>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</si>
  <si>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</si>
  <si>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</si>
  <si>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</si>
  <si>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</si>
  <si>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</si>
  <si>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</si>
  <si>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</si>
  <si>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</si>
  <si>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</si>
  <si>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</si>
  <si>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</si>
  <si>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</si>
  <si>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</si>
  <si>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</si>
  <si>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</si>
  <si>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</si>
  <si>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</si>
  <si>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</si>
  <si>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</si>
  <si>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</si>
  <si>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</si>
  <si>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</si>
  <si>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</si>
  <si>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</si>
  <si>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</si>
  <si>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</si>
  <si>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</si>
  <si>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</si>
  <si>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</si>
  <si>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</si>
  <si>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</si>
  <si>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</si>
  <si>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</si>
  <si>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</si>
  <si>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</si>
  <si>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</si>
  <si>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</si>
  <si>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</si>
  <si>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</si>
  <si>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</si>
  <si>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</si>
  <si>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</si>
  <si>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</si>
  <si>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</si>
  <si>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</si>
  <si>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</si>
  <si>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</si>
  <si>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</si>
  <si>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</si>
  <si>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</si>
  <si>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</si>
  <si>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</si>
  <si>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</si>
  <si>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</si>
  <si>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</si>
  <si>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</si>
  <si>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</si>
  <si>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</si>
  <si>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</si>
  <si>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</si>
  <si>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</si>
  <si>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</si>
  <si>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</si>
  <si>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</si>
  <si>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</si>
  <si>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</si>
  <si>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</si>
  <si>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</si>
  <si>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</si>
  <si>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</si>
  <si>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</si>
  <si>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</si>
  <si>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</si>
  <si>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</si>
  <si>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</si>
  <si>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</si>
  <si>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</si>
  <si>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</si>
  <si>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</si>
  <si>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</si>
  <si>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</si>
  <si>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</si>
  <si>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</si>
  <si>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</si>
  <si>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</si>
  <si>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</si>
  <si>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</si>
  <si>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</si>
  <si>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</si>
  <si>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</si>
  <si>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</si>
  <si>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</si>
  <si>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</si>
  <si>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</si>
  <si>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</si>
  <si>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</si>
  <si>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</si>
  <si>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</si>
  <si>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</si>
  <si>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</si>
  <si>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</si>
  <si>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</si>
  <si>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</si>
  <si>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</si>
  <si>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</si>
  <si>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</si>
  <si>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</si>
  <si>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</si>
  <si>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</si>
  <si>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</si>
  <si>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</si>
  <si>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</si>
  <si>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</si>
  <si>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</si>
  <si>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</si>
  <si>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</si>
  <si>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</si>
  <si>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</si>
  <si>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</si>
  <si>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</si>
  <si>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</si>
  <si>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</si>
  <si>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</si>
  <si>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</si>
  <si>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</si>
  <si>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</si>
  <si>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</si>
  <si>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</si>
  <si>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</si>
  <si>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</si>
  <si>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</si>
  <si>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</si>
  <si>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</si>
  <si>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</si>
  <si>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</si>
  <si>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</si>
  <si>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</si>
  <si>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</si>
  <si>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</si>
  <si>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</si>
  <si>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</si>
  <si>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</si>
  <si>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</si>
  <si>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</si>
  <si>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</si>
  <si>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</si>
  <si>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</si>
  <si>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</si>
  <si>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</si>
  <si>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</si>
  <si>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</si>
  <si>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</si>
  <si>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</si>
  <si>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</si>
  <si>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</si>
  <si>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</si>
  <si>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</si>
  <si>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</si>
  <si>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</si>
  <si>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</si>
  <si>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</si>
  <si>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</si>
  <si>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</si>
  <si>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</si>
  <si>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</si>
  <si>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</si>
  <si>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</si>
  <si>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</si>
  <si>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</si>
  <si>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</si>
  <si>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</si>
  <si>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</si>
  <si>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</si>
  <si>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</si>
  <si>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</si>
  <si>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</si>
  <si>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</si>
  <si>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</si>
  <si>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</si>
  <si>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</si>
  <si>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</si>
  <si>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</si>
  <si>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</si>
  <si>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</si>
  <si>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</si>
  <si>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</si>
  <si>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</si>
  <si>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</si>
  <si>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</si>
  <si>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</si>
  <si>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</si>
  <si>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</si>
  <si>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</si>
  <si>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</si>
  <si>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</si>
  <si>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</si>
  <si>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</si>
  <si>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</si>
  <si>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</si>
  <si>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</si>
  <si>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</si>
  <si>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</si>
  <si>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</si>
  <si>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</si>
  <si>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</si>
  <si>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</si>
  <si>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</si>
  <si>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</si>
  <si>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</si>
  <si>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</si>
  <si>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</si>
  <si>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</si>
  <si>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</si>
  <si>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</si>
  <si>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</si>
  <si>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</si>
  <si>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</si>
  <si>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</si>
  <si>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</si>
  <si>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</si>
  <si>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</si>
  <si>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</si>
  <si>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</si>
  <si>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</si>
  <si>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</si>
  <si>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</si>
  <si>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</si>
  <si>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</si>
  <si>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</si>
  <si>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</si>
  <si>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</si>
  <si>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</si>
  <si>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</si>
  <si>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</si>
  <si>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</si>
  <si>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</si>
  <si>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</si>
  <si>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</si>
  <si>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</si>
  <si>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</si>
  <si>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</si>
  <si>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</si>
  <si>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</si>
  <si>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</si>
  <si>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</si>
  <si>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</si>
  <si>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</si>
  <si>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</si>
  <si>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</si>
  <si>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</si>
  <si>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</si>
  <si>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</si>
  <si>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</si>
  <si>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</si>
  <si>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</si>
  <si>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</si>
  <si>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</si>
  <si>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</si>
  <si>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</si>
  <si>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</si>
  <si>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</si>
  <si>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</si>
  <si>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</si>
  <si>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</si>
  <si>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</si>
  <si>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</si>
  <si>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</si>
  <si>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</si>
  <si>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</si>
  <si>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</si>
  <si>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</si>
  <si>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</si>
  <si>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</si>
  <si>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</si>
  <si>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</si>
  <si>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</si>
  <si>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</si>
  <si>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</si>
  <si>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</si>
  <si>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</si>
  <si>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</si>
  <si>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</si>
  <si>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</si>
  <si>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</si>
  <si>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</si>
  <si>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</si>
  <si>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</si>
  <si>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</si>
  <si>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</si>
  <si>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</si>
  <si>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</si>
  <si>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</si>
  <si>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</si>
  <si>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</si>
  <si>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</si>
  <si>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</si>
  <si>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</si>
  <si>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</si>
  <si>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</si>
  <si>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</si>
  <si>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</si>
  <si>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</si>
  <si>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</si>
  <si>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</si>
  <si>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</si>
  <si>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</si>
  <si>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</si>
  <si>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</si>
  <si>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</si>
  <si>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</si>
  <si>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</si>
  <si>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</si>
  <si>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</si>
  <si>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</si>
  <si>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</si>
  <si>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</si>
  <si>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</si>
  <si>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</si>
  <si>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</si>
  <si>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</si>
  <si>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</si>
  <si>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</si>
  <si>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</si>
  <si>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</si>
  <si>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</si>
  <si>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</si>
  <si>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</si>
  <si>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</si>
  <si>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</si>
  <si>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</si>
  <si>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</si>
  <si>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</si>
  <si>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</si>
  <si>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</si>
  <si>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</si>
  <si>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</si>
  <si>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</si>
  <si>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</si>
  <si>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</si>
  <si>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</si>
  <si>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</si>
  <si>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</si>
  <si>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</si>
  <si>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</si>
  <si>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</si>
  <si>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</si>
  <si>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</si>
  <si>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</si>
  <si>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</si>
  <si>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</si>
  <si>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</si>
  <si>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</si>
  <si>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</si>
  <si>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</si>
  <si>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</si>
  <si>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</si>
  <si>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</si>
  <si>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</si>
  <si>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</si>
  <si>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</si>
  <si>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</si>
  <si>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</si>
  <si>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</si>
  <si>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</si>
  <si>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</si>
  <si>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</si>
  <si>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</si>
  <si>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</si>
  <si>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</si>
  <si>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</si>
  <si>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</si>
  <si>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</si>
  <si>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</si>
  <si>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</si>
  <si>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</si>
  <si>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</si>
  <si>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</si>
  <si>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</si>
  <si>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</si>
  <si>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</si>
  <si>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</si>
  <si>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</si>
  <si>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</si>
  <si>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</si>
  <si>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</si>
  <si>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</si>
  <si>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</si>
  <si>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</si>
  <si>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</si>
  <si>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</si>
  <si>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</si>
  <si>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</si>
  <si>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</si>
  <si>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</si>
  <si>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</si>
  <si>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</si>
  <si>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</si>
  <si>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</si>
  <si>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</si>
  <si>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</si>
  <si>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</si>
  <si>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</si>
  <si>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</si>
  <si>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</si>
  <si>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</si>
  <si>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</si>
  <si>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</si>
  <si>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</si>
  <si>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</si>
  <si>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</si>
  <si>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</si>
  <si>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</si>
  <si>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</si>
  <si>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</si>
  <si>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</si>
  <si>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</si>
  <si>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</si>
  <si>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</si>
  <si>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</si>
  <si>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</si>
  <si>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</si>
  <si>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</si>
  <si>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</si>
  <si>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</si>
  <si>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</si>
  <si>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</si>
  <si>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</si>
  <si>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</si>
  <si>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</si>
  <si>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</si>
  <si>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</si>
  <si>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</si>
  <si>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</si>
  <si>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</si>
  <si>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</si>
  <si>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</si>
  <si>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</si>
  <si>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</si>
  <si>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</si>
  <si>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</si>
  <si>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</si>
  <si>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</si>
  <si>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</si>
  <si>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</si>
  <si>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</si>
  <si>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</si>
  <si>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</si>
  <si>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</si>
  <si>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</si>
  <si>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</si>
  <si>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</si>
  <si>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</si>
  <si>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</si>
  <si>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</si>
  <si>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</si>
  <si>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</si>
  <si>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</si>
  <si>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</si>
  <si>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</si>
  <si>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</si>
  <si>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</si>
  <si>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</si>
  <si>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</si>
  <si>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</si>
  <si>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</si>
  <si>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</si>
  <si>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</si>
  <si>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</si>
  <si>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</si>
  <si>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</si>
  <si>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</si>
  <si>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</si>
  <si>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</si>
  <si>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</si>
  <si>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</si>
  <si>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</si>
  <si>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</si>
  <si>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</si>
  <si>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</si>
  <si>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</si>
  <si>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</si>
  <si>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</si>
  <si>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</si>
  <si>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</si>
  <si>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</si>
  <si>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</si>
  <si>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</si>
  <si>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</si>
  <si>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</si>
  <si>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</si>
  <si>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</si>
  <si>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</si>
  <si>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</si>
  <si>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</si>
  <si>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</si>
  <si>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</si>
  <si>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</si>
  <si>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</si>
  <si>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</si>
  <si>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</si>
  <si>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</si>
  <si>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</si>
  <si>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</si>
  <si>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</si>
  <si>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</si>
  <si>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</si>
  <si>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</si>
  <si>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</si>
  <si>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</si>
  <si>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</si>
  <si>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</si>
  <si>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</si>
  <si>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</si>
  <si>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</si>
  <si>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</si>
  <si>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</si>
  <si>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</si>
  <si>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</si>
  <si>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</si>
  <si>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</si>
  <si>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</si>
  <si>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</si>
  <si>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</si>
  <si>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</si>
  <si>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</si>
  <si>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</si>
  <si>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</si>
  <si>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</si>
  <si>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</si>
  <si>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</si>
  <si>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</si>
  <si>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</si>
  <si>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</si>
  <si>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</si>
  <si>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</si>
  <si>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</si>
  <si>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</si>
  <si>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</si>
  <si>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</si>
  <si>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</si>
  <si>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</si>
  <si>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</si>
  <si>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</si>
  <si>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</si>
  <si>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</si>
  <si>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</si>
  <si>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</si>
  <si>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</si>
  <si>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</si>
  <si>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</si>
  <si>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</si>
  <si>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</si>
  <si>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</si>
  <si>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</si>
  <si>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</si>
  <si>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</si>
  <si>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</si>
  <si>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</si>
  <si>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</si>
  <si>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</si>
  <si>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</si>
  <si>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</si>
  <si>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</si>
  <si>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</si>
  <si>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</si>
  <si>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</si>
  <si>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</si>
  <si>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</si>
  <si>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</si>
  <si>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</si>
  <si>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</si>
  <si>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</si>
  <si>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</si>
  <si>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</si>
  <si>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</si>
  <si>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</si>
  <si>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</si>
  <si>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</si>
  <si>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</si>
  <si>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</si>
  <si>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</si>
  <si>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</si>
  <si>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</si>
  <si>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</si>
  <si>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</si>
  <si>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</si>
  <si>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</si>
  <si>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</si>
  <si>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</si>
  <si>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</si>
  <si>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</si>
  <si>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</si>
  <si>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</si>
  <si>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</si>
  <si>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</si>
  <si>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</si>
  <si>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</si>
  <si>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</si>
  <si>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</si>
  <si>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</si>
  <si>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</si>
  <si>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</si>
  <si>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</si>
  <si>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</si>
  <si>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</si>
  <si>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</si>
  <si>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</si>
  <si>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</si>
  <si>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</si>
  <si>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</si>
  <si>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</si>
  <si>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</si>
  <si>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</si>
  <si>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</si>
  <si>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</si>
  <si>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</si>
  <si>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</si>
  <si>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</si>
  <si>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</si>
  <si>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</si>
  <si>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</si>
  <si>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</si>
  <si>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</si>
  <si>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</si>
  <si>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</si>
  <si>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</si>
  <si>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</si>
  <si>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</si>
  <si>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</si>
  <si>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</si>
  <si>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</si>
  <si>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</si>
  <si>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</si>
  <si>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</si>
  <si>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</si>
  <si>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</si>
  <si>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</si>
  <si>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</si>
  <si>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</si>
  <si>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</si>
  <si>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</si>
  <si>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</si>
  <si>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</si>
  <si>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</si>
  <si>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</si>
  <si>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</si>
  <si>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</si>
  <si>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</si>
  <si>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</si>
  <si>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</si>
  <si>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</si>
  <si>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</si>
  <si>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</si>
  <si>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</si>
  <si>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</si>
  <si>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</si>
  <si>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</si>
  <si>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</si>
  <si>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</si>
  <si>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</si>
  <si>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</si>
  <si>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</si>
  <si>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</si>
  <si>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</si>
  <si>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</si>
  <si>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</si>
  <si>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</si>
  <si>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</si>
  <si>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</si>
  <si>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</si>
  <si>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</si>
  <si>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</si>
  <si>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</si>
  <si>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</si>
  <si>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</si>
  <si>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</si>
  <si>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</si>
  <si>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</si>
  <si>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</si>
  <si>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</si>
  <si>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</si>
  <si>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</si>
  <si>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</si>
  <si>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</si>
  <si>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</si>
  <si>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</si>
  <si>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</si>
  <si>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</si>
  <si>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</si>
  <si>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</si>
  <si>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</si>
  <si>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</si>
  <si>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</si>
  <si>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</si>
  <si>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</si>
  <si>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</si>
  <si>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</si>
  <si>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</si>
  <si>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</si>
  <si>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</si>
  <si>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</si>
  <si>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</si>
  <si>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</si>
  <si>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</si>
  <si>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</si>
  <si>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</si>
  <si>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</si>
  <si>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</si>
  <si>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</si>
  <si>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</si>
  <si>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</si>
  <si>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</si>
  <si>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</si>
  <si>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</si>
  <si>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</si>
  <si>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</si>
  <si>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</si>
  <si>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</si>
  <si>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</si>
  <si>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</si>
  <si>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</si>
  <si>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</si>
  <si>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</si>
  <si>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</si>
  <si>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</si>
  <si>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</si>
  <si>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</si>
  <si>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</si>
  <si>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</si>
  <si>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</si>
  <si>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</si>
  <si>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</si>
  <si>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</si>
  <si>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</si>
  <si>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</si>
  <si>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</si>
  <si>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</si>
  <si>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</si>
  <si>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</si>
  <si>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</si>
  <si>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</si>
  <si>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</si>
  <si>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</si>
  <si>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</si>
  <si>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</si>
  <si>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</si>
  <si>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</si>
  <si>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</si>
  <si>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</si>
  <si>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</si>
  <si>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</si>
  <si>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</si>
  <si>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</si>
  <si>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</si>
  <si>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</si>
  <si>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</si>
  <si>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</si>
  <si>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</si>
  <si>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</si>
  <si>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</si>
  <si>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</si>
  <si>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</si>
  <si>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</si>
  <si>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</si>
  <si>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</si>
  <si>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</si>
  <si>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</si>
  <si>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</si>
  <si>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</si>
  <si>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</si>
  <si>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</si>
  <si>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</si>
  <si>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</si>
  <si>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</si>
  <si>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</si>
  <si>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</si>
  <si>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</si>
  <si>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</si>
  <si>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</si>
  <si>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</si>
  <si>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</si>
  <si>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</si>
  <si>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</si>
  <si>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</si>
  <si>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</si>
  <si>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</si>
  <si>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</si>
  <si>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</si>
  <si>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</si>
  <si>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</si>
  <si>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</si>
  <si>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</si>
  <si>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</si>
  <si>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</si>
  <si>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</si>
  <si>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</si>
  <si>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</si>
  <si>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</si>
  <si>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</si>
  <si>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</si>
  <si>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</si>
  <si>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</si>
  <si>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</si>
  <si>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</si>
  <si>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</si>
  <si>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</si>
  <si>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</si>
  <si>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</si>
  <si>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</si>
  <si>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</si>
  <si>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</si>
  <si>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</si>
  <si>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</si>
  <si>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</si>
  <si>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</si>
  <si>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</si>
  <si>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</si>
  <si>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</si>
  <si>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</si>
  <si>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</si>
  <si>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</si>
  <si>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</si>
  <si>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</si>
  <si>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</si>
  <si>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</si>
  <si>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</si>
  <si>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</si>
  <si>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</si>
  <si>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</si>
  <si>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</si>
  <si>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</si>
  <si>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</si>
  <si>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</si>
  <si>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</si>
  <si>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</si>
  <si>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</si>
  <si>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</si>
  <si>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</si>
  <si>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</si>
  <si>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</si>
  <si>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</si>
  <si>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</si>
  <si>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</si>
  <si>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</si>
  <si>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</si>
  <si>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</si>
  <si>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</si>
  <si>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</si>
  <si>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</si>
  <si>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</si>
  <si>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</si>
  <si>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</si>
  <si>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</si>
  <si>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</si>
  <si>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</si>
  <si>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</si>
  <si>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</si>
  <si>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</si>
  <si>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</si>
  <si>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</si>
  <si>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</si>
  <si>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</si>
  <si>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</si>
  <si>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</si>
  <si>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</si>
  <si>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</si>
  <si>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</si>
  <si>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</si>
  <si>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</si>
  <si>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</si>
  <si>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</si>
  <si>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</si>
  <si>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</si>
  <si>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</si>
  <si>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</si>
  <si>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</si>
  <si>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</si>
  <si>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</si>
  <si>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</si>
  <si>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</si>
  <si>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</si>
  <si>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</si>
  <si>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</si>
  <si>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</si>
  <si>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</si>
  <si>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</si>
  <si>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</si>
  <si>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</si>
  <si>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</si>
  <si>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</si>
  <si>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</si>
  <si>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</si>
  <si>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</si>
  <si>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</si>
  <si>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</si>
  <si>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</si>
  <si>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</si>
  <si>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</si>
  <si>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</si>
  <si>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</si>
  <si>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</si>
  <si>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</si>
  <si>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</si>
  <si>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</si>
  <si>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</si>
  <si>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</si>
  <si>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</si>
  <si>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</si>
  <si>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</si>
  <si>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</si>
  <si>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</si>
  <si>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</si>
  <si>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</si>
  <si>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</si>
  <si>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</si>
  <si>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</si>
  <si>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</si>
  <si>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</si>
  <si>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</si>
  <si>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</si>
  <si>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</si>
  <si>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</si>
  <si>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</si>
  <si>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</si>
  <si>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</si>
  <si>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</si>
  <si>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</si>
  <si>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</si>
  <si>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</si>
  <si>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</si>
  <si>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</si>
  <si>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</si>
  <si>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</si>
  <si>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</si>
  <si>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</si>
  <si>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</si>
  <si>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</si>
  <si>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</si>
  <si>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</si>
  <si>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</si>
  <si>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</si>
  <si>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</si>
  <si>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</si>
  <si>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</si>
  <si>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</si>
  <si>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</si>
  <si>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</si>
  <si>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</si>
  <si>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</si>
  <si>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</si>
  <si>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</si>
  <si>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</si>
  <si>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</si>
  <si>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</si>
  <si>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</si>
  <si>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</si>
  <si>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</si>
  <si>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</si>
  <si>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</si>
  <si>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</si>
  <si>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</si>
  <si>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</si>
  <si>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</si>
  <si>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</si>
  <si>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</si>
  <si>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</si>
  <si>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</si>
  <si>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</si>
  <si>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</si>
  <si>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</si>
  <si>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</si>
  <si>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</si>
  <si>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</si>
  <si>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</si>
  <si>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</si>
  <si>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</si>
  <si>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</si>
  <si>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</si>
  <si>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</si>
  <si>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</si>
  <si>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</si>
  <si>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</si>
  <si>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</si>
  <si>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</si>
  <si>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</si>
  <si>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</si>
  <si>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</si>
  <si>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</si>
  <si>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</si>
  <si>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</si>
  <si>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</si>
  <si>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</si>
  <si>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</si>
  <si>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</si>
  <si>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</si>
  <si>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</si>
  <si>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</si>
  <si>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</si>
  <si>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</si>
  <si>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</si>
  <si>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</si>
  <si>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</si>
  <si>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</si>
  <si>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</si>
  <si>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</si>
  <si>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</si>
  <si>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</si>
  <si>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</si>
  <si>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</si>
  <si>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</si>
  <si>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</si>
  <si>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</si>
  <si>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</si>
  <si>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</si>
  <si>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</si>
  <si>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</si>
  <si>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</si>
  <si>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</si>
  <si>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</si>
  <si>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</si>
  <si>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</si>
  <si>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</si>
  <si>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</si>
  <si>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</si>
  <si>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</si>
  <si>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</si>
  <si>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</si>
  <si>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</si>
  <si>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</si>
  <si>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</si>
  <si>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</si>
  <si>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</si>
  <si>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</si>
  <si>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</si>
  <si>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</si>
  <si>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</si>
  <si>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</si>
  <si>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</si>
  <si>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</si>
  <si>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</si>
  <si>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</si>
  <si>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</si>
  <si>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</si>
  <si>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</si>
  <si>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</si>
  <si>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</si>
  <si>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</si>
  <si>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</si>
  <si>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</si>
  <si>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</si>
  <si>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</si>
  <si>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</si>
  <si>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</si>
  <si>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</si>
  <si>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</si>
  <si>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</si>
  <si>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</si>
  <si>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</si>
  <si>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</si>
  <si>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</si>
  <si>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</si>
  <si>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</si>
  <si>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</si>
  <si>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</si>
  <si>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</si>
  <si>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</si>
  <si>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</si>
  <si>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</si>
  <si>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</si>
  <si>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</si>
  <si>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</si>
  <si>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</si>
  <si>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</si>
  <si>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</si>
  <si>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</si>
  <si>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</si>
  <si>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</si>
  <si>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</si>
  <si>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</si>
  <si>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</si>
  <si>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</si>
  <si>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</si>
  <si>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</si>
  <si>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</si>
  <si>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</si>
  <si>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</si>
  <si>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</si>
  <si>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</si>
  <si>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</si>
  <si>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</si>
  <si>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</si>
  <si>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</si>
  <si>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</si>
  <si>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</si>
  <si>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</si>
  <si>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</si>
  <si>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</si>
  <si>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</si>
  <si>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</si>
  <si>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</si>
  <si>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</si>
  <si>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</si>
  <si>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</si>
  <si>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</si>
  <si>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</si>
  <si>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</si>
  <si>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</si>
  <si>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</si>
  <si>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</si>
  <si>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</si>
  <si>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</si>
  <si>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</si>
  <si>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</si>
  <si>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</si>
  <si>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</si>
  <si>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</si>
  <si>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</si>
  <si>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</si>
  <si>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</si>
  <si>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</si>
  <si>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</si>
  <si>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</si>
  <si>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</si>
  <si>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</si>
  <si>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</si>
  <si>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</si>
  <si>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</si>
  <si>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</si>
  <si>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</si>
  <si>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</si>
  <si>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</si>
  <si>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</si>
  <si>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</si>
  <si>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</si>
  <si>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</si>
  <si>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</si>
  <si>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</si>
  <si>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</si>
  <si>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</si>
  <si>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</si>
  <si>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</si>
  <si>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</si>
  <si>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</si>
  <si>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</si>
  <si>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</si>
  <si>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</si>
  <si>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</si>
  <si>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</si>
  <si>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</si>
  <si>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</si>
  <si>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</si>
  <si>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</si>
  <si>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</si>
  <si>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</si>
  <si>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</si>
  <si>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</si>
  <si>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</si>
  <si>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</si>
  <si>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</si>
  <si>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</si>
  <si>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</si>
  <si>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</si>
  <si>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</si>
  <si>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</si>
  <si>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</si>
  <si>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</si>
  <si>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</si>
  <si>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</si>
  <si>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</si>
  <si>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</si>
  <si>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</si>
  <si>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</si>
  <si>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</si>
  <si>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</si>
  <si>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</si>
  <si>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</si>
  <si>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</si>
  <si>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</si>
  <si>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</si>
  <si>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</si>
  <si>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</si>
  <si>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</si>
  <si>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</si>
  <si>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</si>
  <si>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</si>
  <si>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</si>
  <si>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</si>
  <si>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</si>
  <si>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</si>
  <si>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</si>
  <si>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</si>
  <si>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</si>
  <si>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</si>
  <si>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</si>
  <si>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</si>
  <si>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</si>
  <si>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</si>
  <si>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</si>
  <si>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</si>
  <si>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</si>
  <si>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</si>
  <si>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</si>
  <si>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</si>
  <si>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</si>
  <si>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</si>
  <si>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</si>
  <si>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</si>
  <si>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</si>
  <si>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</si>
  <si>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</si>
  <si>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</si>
  <si>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</si>
  <si>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</si>
  <si>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</si>
  <si>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</si>
  <si>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</si>
  <si>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</si>
  <si>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</si>
  <si>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</si>
  <si>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</si>
  <si>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</si>
  <si>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</si>
  <si>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</si>
  <si>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</si>
  <si>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</si>
  <si>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</si>
  <si>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</si>
  <si>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</si>
  <si>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</si>
  <si>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</si>
  <si>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</si>
  <si>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</si>
  <si>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</si>
  <si>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</si>
  <si>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</si>
  <si>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</si>
  <si>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</si>
  <si>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</si>
  <si>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</si>
  <si>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</si>
  <si>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</si>
  <si>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</si>
  <si>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</si>
  <si>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</si>
  <si>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</si>
  <si>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</si>
  <si>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</si>
  <si>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</si>
  <si>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</si>
  <si>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</si>
  <si>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</si>
  <si>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</si>
  <si>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</si>
  <si>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</si>
  <si>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</si>
  <si>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</si>
  <si>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</si>
  <si>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</si>
  <si>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</si>
  <si>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</si>
  <si>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</si>
  <si>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</si>
  <si>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</si>
  <si>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</si>
  <si>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</si>
  <si>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</si>
  <si>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</si>
  <si>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</si>
  <si>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</si>
  <si>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</si>
  <si>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</si>
  <si>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</si>
  <si>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</si>
  <si>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</si>
  <si>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</si>
  <si>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</si>
  <si>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</si>
  <si>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</si>
  <si>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</si>
  <si>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</si>
  <si>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</si>
  <si>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</si>
  <si>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</si>
  <si>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</si>
  <si>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</si>
  <si>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</si>
  <si>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</si>
  <si>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</si>
  <si>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</si>
  <si>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</si>
  <si>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</si>
  <si>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</si>
  <si>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</si>
  <si>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</si>
  <si>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</si>
  <si>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</si>
  <si>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</si>
  <si>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</si>
  <si>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</si>
  <si>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</si>
  <si>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</si>
  <si>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</si>
  <si>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</si>
  <si>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</si>
  <si>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</si>
  <si>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</si>
  <si>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</si>
  <si>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</si>
  <si>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</si>
  <si>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</si>
  <si>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</si>
  <si>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</si>
  <si>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</si>
  <si>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</si>
  <si>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</si>
  <si>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</si>
  <si>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</si>
  <si>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</si>
  <si>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</si>
  <si>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</si>
  <si>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</si>
  <si>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</si>
  <si>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</si>
  <si>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</si>
  <si>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</si>
  <si>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</si>
  <si>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</si>
  <si>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</si>
  <si>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</si>
  <si>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</si>
  <si>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</si>
  <si>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</si>
  <si>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</si>
  <si>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</si>
  <si>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</si>
  <si>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</si>
  <si>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</si>
  <si>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</si>
  <si>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</si>
  <si>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</si>
  <si>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</si>
  <si>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</si>
  <si>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</si>
  <si>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</si>
  <si>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</si>
  <si>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</si>
  <si>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</si>
  <si>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</si>
  <si>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</si>
  <si>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</si>
  <si>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</si>
  <si>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</si>
  <si>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</si>
  <si>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</si>
  <si>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</si>
  <si>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</si>
  <si>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</si>
  <si>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</si>
  <si>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</si>
  <si>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</si>
  <si>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</si>
  <si>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</si>
  <si>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</si>
  <si>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</si>
  <si>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</si>
  <si>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</si>
  <si>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</si>
  <si>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</si>
  <si>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</si>
  <si>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</si>
  <si>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</si>
  <si>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</si>
  <si>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</si>
  <si>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</si>
  <si>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</si>
  <si>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</si>
  <si>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</si>
  <si>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</si>
  <si>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</si>
  <si>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</si>
  <si>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</si>
  <si>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</si>
  <si>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</si>
  <si>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</si>
  <si>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</si>
  <si>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</si>
  <si>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</si>
  <si>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</si>
  <si>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</si>
  <si>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</si>
  <si>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</si>
  <si>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</si>
  <si>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</si>
  <si>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</si>
  <si>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</si>
  <si>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</si>
  <si>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</si>
  <si>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</si>
  <si>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</si>
  <si>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</si>
  <si>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</si>
  <si>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</si>
  <si>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</si>
  <si>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</si>
  <si>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</si>
  <si>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</si>
  <si>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</si>
  <si>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</si>
  <si>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</si>
  <si>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</si>
  <si>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</si>
  <si>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</si>
  <si>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</si>
  <si>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</si>
  <si>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</si>
  <si>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</si>
  <si>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</si>
  <si>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</si>
  <si>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</si>
  <si>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</si>
  <si>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</si>
  <si>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</si>
  <si>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</si>
  <si>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</si>
  <si>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</si>
  <si>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</si>
  <si>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</si>
  <si>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</si>
  <si>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</si>
  <si>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</si>
  <si>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</si>
  <si>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</si>
  <si>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</si>
  <si>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</si>
  <si>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</si>
  <si>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</si>
  <si>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</si>
  <si>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</si>
  <si>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</si>
  <si>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</si>
  <si>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</si>
  <si>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</si>
  <si>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</si>
  <si>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</si>
  <si>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</si>
  <si>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</si>
  <si>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</si>
  <si>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</si>
  <si>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</si>
  <si>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</si>
  <si>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</si>
  <si>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</si>
  <si>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</si>
  <si>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</si>
  <si>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</si>
  <si>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</si>
  <si>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</si>
  <si>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</si>
  <si>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</si>
  <si>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</si>
  <si>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</si>
  <si>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</si>
  <si>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</si>
  <si>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</si>
  <si>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</si>
  <si>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</si>
  <si>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</si>
  <si>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</si>
  <si>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</si>
  <si>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</si>
  <si>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</si>
  <si>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</si>
  <si>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</si>
  <si>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</si>
  <si>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</si>
  <si>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</si>
  <si>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</si>
  <si>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</si>
  <si>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</si>
  <si>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</si>
  <si>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</si>
  <si>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</si>
  <si>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</si>
  <si>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</si>
  <si>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</si>
  <si>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</si>
  <si>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</si>
  <si>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</si>
  <si>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</si>
  <si>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</si>
  <si>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</si>
  <si>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</si>
  <si>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</si>
  <si>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</si>
  <si>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</si>
  <si>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</si>
  <si>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</si>
  <si>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</si>
  <si>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</si>
  <si>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</si>
  <si>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</si>
  <si>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</si>
  <si>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</si>
  <si>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</si>
  <si>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</si>
  <si>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</si>
  <si>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</si>
  <si>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</si>
  <si>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</si>
  <si>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</si>
  <si>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</si>
  <si>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</si>
  <si>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</si>
  <si>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</si>
  <si>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</si>
  <si>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</si>
  <si>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</si>
  <si>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</si>
  <si>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</si>
  <si>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</si>
  <si>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</si>
  <si>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</si>
  <si>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</si>
  <si>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</si>
  <si>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</si>
  <si>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</si>
  <si>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</si>
  <si>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</si>
  <si>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</si>
  <si>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</si>
  <si>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</si>
  <si>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</si>
  <si>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</si>
  <si>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</si>
  <si>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</si>
  <si>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</si>
  <si>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</si>
  <si>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</si>
  <si>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</si>
  <si>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</si>
  <si>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</si>
  <si>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</si>
  <si>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</si>
  <si>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</si>
  <si>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</si>
  <si>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</si>
  <si>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</si>
  <si>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</si>
  <si>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</si>
  <si>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</si>
  <si>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</si>
  <si>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</si>
  <si>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</si>
  <si>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</si>
  <si>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</si>
  <si>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</si>
  <si>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</si>
  <si>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</si>
  <si>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</si>
  <si>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</si>
  <si>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</si>
  <si>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</si>
  <si>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</si>
  <si>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</si>
  <si>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</si>
  <si>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</si>
  <si>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</si>
  <si>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</si>
  <si>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</si>
  <si>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</si>
  <si>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</si>
  <si>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</si>
  <si>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</si>
  <si>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</si>
  <si>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</si>
  <si>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</si>
  <si>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</si>
  <si>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</si>
  <si>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</si>
  <si>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</si>
  <si>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</si>
  <si>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</si>
  <si>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</si>
  <si>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</si>
  <si>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</si>
  <si>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</si>
  <si>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</si>
  <si>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</si>
  <si>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</si>
  <si>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</si>
  <si>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</si>
  <si>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</si>
  <si>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</si>
  <si>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</si>
  <si>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</si>
  <si>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</si>
  <si>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</si>
  <si>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</si>
  <si>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</si>
  <si>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</si>
  <si>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</si>
  <si>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</si>
  <si>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</si>
  <si>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</si>
  <si>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</si>
  <si>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</si>
  <si>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</si>
  <si>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</si>
  <si>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</si>
  <si>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</si>
  <si>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</si>
  <si>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</si>
  <si>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</si>
  <si>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</si>
  <si>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</si>
  <si>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</si>
  <si>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</si>
  <si>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</si>
  <si>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</si>
  <si>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</si>
  <si>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</si>
  <si>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</si>
  <si>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</si>
  <si>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</si>
  <si>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</si>
  <si>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</si>
  <si>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</si>
  <si>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</si>
  <si>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</si>
  <si>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</si>
  <si>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</si>
  <si>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</si>
  <si>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</si>
  <si>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</si>
  <si>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</si>
  <si>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</si>
  <si>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</si>
  <si>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</si>
  <si>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</si>
  <si>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</si>
  <si>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</si>
  <si>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</si>
  <si>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</si>
  <si>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</si>
  <si>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</si>
  <si>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</si>
  <si>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</si>
  <si>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</si>
  <si>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</si>
  <si>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</si>
  <si>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</si>
  <si>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</si>
  <si>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</si>
  <si>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</si>
  <si>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</si>
  <si>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</si>
  <si>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</si>
  <si>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</si>
  <si>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</si>
  <si>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</si>
  <si>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</si>
  <si>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</si>
  <si>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</si>
  <si>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</si>
  <si>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</si>
  <si>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</si>
  <si>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</si>
  <si>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</si>
  <si>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</si>
  <si>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</si>
  <si>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</si>
  <si>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</si>
  <si>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</si>
  <si>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</si>
  <si>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</si>
  <si>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</si>
  <si>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</si>
  <si>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</si>
  <si>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</si>
  <si>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</si>
  <si>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</si>
  <si>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</si>
  <si>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</si>
  <si>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</si>
  <si>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</si>
  <si>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</si>
  <si>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</si>
  <si>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</si>
  <si>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</si>
  <si>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</si>
  <si>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</si>
  <si>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</si>
  <si>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</si>
  <si>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</si>
  <si>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</si>
  <si>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</si>
  <si>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</si>
  <si>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</si>
  <si>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</si>
  <si>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</si>
  <si>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</si>
  <si>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</si>
  <si>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</si>
  <si>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</si>
  <si>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</si>
  <si>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</si>
  <si>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</si>
  <si>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</si>
  <si>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</si>
  <si>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</si>
  <si>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</si>
  <si>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</si>
  <si>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</si>
  <si>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</si>
  <si>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</si>
  <si>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</si>
  <si>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</si>
  <si>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</si>
  <si>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</si>
  <si>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</si>
  <si>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</si>
  <si>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</si>
  <si>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</si>
  <si>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</si>
  <si>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</si>
  <si>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</si>
  <si>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</si>
  <si>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</si>
  <si>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</si>
  <si>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</si>
  <si>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</si>
  <si>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</si>
  <si>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</si>
  <si>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</si>
  <si>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</si>
  <si>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</si>
  <si>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</si>
  <si>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</si>
  <si>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</si>
  <si>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</si>
  <si>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</si>
  <si>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</si>
  <si>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</si>
  <si>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</si>
  <si>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</si>
  <si>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</si>
  <si>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</si>
  <si>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</si>
  <si>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</si>
  <si>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</si>
  <si>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</si>
  <si>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</si>
  <si>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</si>
  <si>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</si>
  <si>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</si>
  <si>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</si>
  <si>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</si>
  <si>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</si>
  <si>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</si>
  <si>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</si>
  <si>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</si>
  <si>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</si>
  <si>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</si>
  <si>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</si>
  <si>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</si>
  <si>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</si>
  <si>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</si>
  <si>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</si>
  <si>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</si>
  <si>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</si>
  <si>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</si>
  <si>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</si>
  <si>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</si>
  <si>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</si>
  <si>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</si>
  <si>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</si>
  <si>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</si>
  <si>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</si>
  <si>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</si>
  <si>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</si>
  <si>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</si>
  <si>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</si>
  <si>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</si>
  <si>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</si>
  <si>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</si>
  <si>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</si>
  <si>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</si>
  <si>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</si>
  <si>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</si>
  <si>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</si>
  <si>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</si>
  <si>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</si>
  <si>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</si>
  <si>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</si>
  <si>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</si>
  <si>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</si>
  <si>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</si>
  <si>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</si>
  <si>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</si>
  <si>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</si>
  <si>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</si>
  <si>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</si>
  <si>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</si>
  <si>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</si>
  <si>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</si>
  <si>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</si>
  <si>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</si>
  <si>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</si>
  <si>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</si>
  <si>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</si>
  <si>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</si>
  <si>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</si>
  <si>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</si>
  <si>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</si>
  <si>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</si>
  <si>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</si>
  <si>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</si>
  <si>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</si>
  <si>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</si>
  <si>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</si>
  <si>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</si>
  <si>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</si>
  <si>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</si>
  <si>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</si>
  <si>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</si>
  <si>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</si>
  <si>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</si>
  <si>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</si>
  <si>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</si>
  <si>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</si>
  <si>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</si>
  <si>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</si>
  <si>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</si>
  <si>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</si>
  <si>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</si>
  <si>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</si>
  <si>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</si>
  <si>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</si>
  <si>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</si>
  <si>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</si>
  <si>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</si>
  <si>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</si>
  <si>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</si>
  <si>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</si>
  <si>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</si>
  <si>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</si>
  <si>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</si>
  <si>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</si>
  <si>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</si>
  <si>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</si>
  <si>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</si>
  <si>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</si>
  <si>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</si>
  <si>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</si>
  <si>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</si>
  <si>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</si>
  <si>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</si>
  <si>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</si>
  <si>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</si>
  <si>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</si>
  <si>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</si>
  <si>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</si>
  <si>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</si>
  <si>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</si>
  <si>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</si>
  <si>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</si>
  <si>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</si>
  <si>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</si>
  <si>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</si>
  <si>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</si>
  <si>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</si>
  <si>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</si>
  <si>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</si>
  <si>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</si>
  <si>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</si>
  <si>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</si>
  <si>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</si>
  <si>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</si>
  <si>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</si>
  <si>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</si>
  <si>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</si>
  <si>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</si>
  <si>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</si>
  <si>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</si>
  <si>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</si>
  <si>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</si>
  <si>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</si>
  <si>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</si>
  <si>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</si>
  <si>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</si>
  <si>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</si>
  <si>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</si>
  <si>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</si>
  <si>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</si>
  <si>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</si>
  <si>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</si>
  <si>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</si>
  <si>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</si>
  <si>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</si>
  <si>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</si>
  <si>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</si>
  <si>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</si>
  <si>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</si>
  <si>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</si>
  <si>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</si>
  <si>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</si>
  <si>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</si>
  <si>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</si>
  <si>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</si>
  <si>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</si>
  <si>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</si>
  <si>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</si>
  <si>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</si>
  <si>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</si>
  <si>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</si>
  <si>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</si>
  <si>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</si>
  <si>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</si>
  <si>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</si>
  <si>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</si>
  <si>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</si>
  <si>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</si>
  <si>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</si>
  <si>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</si>
  <si>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</si>
  <si>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</si>
  <si>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</si>
  <si>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</si>
  <si>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</si>
  <si>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</si>
  <si>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</si>
  <si>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</si>
  <si>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</si>
  <si>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</si>
  <si>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</si>
  <si>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</si>
  <si>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</si>
  <si>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</si>
  <si>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</si>
  <si>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</si>
  <si>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</si>
  <si>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</si>
  <si>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</si>
  <si>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</si>
  <si>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</si>
  <si>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</si>
  <si>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</si>
  <si>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</si>
  <si>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</si>
  <si>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</si>
  <si>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</si>
  <si>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</si>
  <si>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</si>
  <si>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</si>
  <si>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</si>
  <si>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</si>
  <si>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</si>
  <si>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</si>
  <si>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</si>
  <si>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</si>
  <si>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</si>
  <si>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</si>
  <si>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</si>
  <si>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</si>
  <si>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</si>
  <si>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</si>
  <si>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</si>
  <si>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</si>
  <si>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</si>
  <si>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</si>
  <si>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</si>
  <si>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</si>
  <si>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</si>
  <si>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</si>
  <si>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</si>
  <si>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</si>
  <si>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</si>
  <si>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</si>
  <si>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</si>
  <si>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</si>
  <si>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</si>
  <si>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</si>
  <si>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</si>
  <si>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</si>
  <si>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</si>
  <si>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</si>
  <si>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</si>
  <si>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</si>
  <si>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</si>
  <si>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</si>
  <si>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</si>
  <si>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</si>
  <si>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</si>
  <si>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</si>
  <si>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</si>
  <si>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</si>
  <si>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</si>
  <si>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</si>
  <si>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</si>
  <si>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</si>
  <si>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</si>
  <si>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</si>
  <si>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</si>
  <si>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</si>
  <si>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</si>
  <si>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</si>
  <si>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</si>
  <si>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</si>
  <si>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</si>
  <si>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</si>
  <si>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</si>
  <si>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</si>
  <si>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</si>
  <si>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</si>
  <si>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</si>
  <si>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</si>
  <si>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</si>
  <si>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</si>
  <si>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</si>
  <si>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</si>
  <si>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</si>
  <si>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</si>
  <si>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</si>
  <si>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</si>
  <si>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</si>
  <si>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</si>
  <si>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</si>
  <si>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</si>
  <si>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</si>
  <si>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</si>
  <si>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</si>
  <si>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</si>
  <si>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</si>
  <si>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</si>
  <si>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</si>
  <si>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</si>
  <si>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</si>
  <si>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</si>
  <si>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</si>
  <si>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</si>
  <si>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</si>
  <si>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</si>
  <si>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</si>
  <si>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</si>
  <si>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</si>
  <si>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</si>
  <si>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</si>
  <si>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</si>
  <si>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</si>
  <si>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</si>
  <si>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</si>
  <si>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</si>
  <si>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</si>
  <si>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</si>
  <si>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</si>
  <si>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</si>
  <si>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</si>
  <si>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</si>
  <si>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</si>
  <si>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</si>
  <si>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</si>
  <si>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</si>
  <si>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</si>
  <si>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</si>
  <si>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</si>
  <si>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</si>
  <si>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</si>
  <si>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</si>
  <si>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</si>
  <si>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</si>
  <si>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</si>
  <si>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</si>
  <si>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</si>
  <si>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</si>
  <si>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</si>
  <si>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</si>
  <si>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</si>
  <si>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</si>
  <si>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</si>
  <si>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</si>
  <si>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</si>
  <si>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</si>
  <si>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</si>
  <si>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</si>
  <si>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</si>
  <si>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</si>
  <si>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</si>
  <si>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</si>
  <si>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</si>
  <si>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</si>
  <si>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</si>
  <si>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</si>
  <si>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</si>
  <si>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</si>
  <si>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</si>
  <si>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</si>
  <si>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</si>
  <si>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</si>
  <si>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</si>
  <si>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</si>
  <si>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</si>
  <si>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</si>
  <si>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</si>
  <si>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</si>
  <si>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</si>
  <si>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</si>
  <si>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</si>
  <si>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</si>
  <si>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</si>
  <si>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</si>
  <si>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</si>
  <si>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</si>
  <si>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</si>
  <si>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</si>
  <si>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</si>
  <si>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</si>
  <si>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</si>
  <si>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</si>
  <si>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</si>
  <si>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</si>
  <si>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</si>
  <si>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</si>
  <si>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</si>
  <si>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</si>
  <si>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</si>
  <si>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</si>
  <si>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</si>
  <si>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</si>
  <si>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</si>
  <si>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</si>
  <si>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</si>
  <si>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</si>
  <si>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</si>
  <si>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</si>
  <si>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</si>
  <si>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</si>
  <si>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</si>
  <si>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</si>
  <si>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</si>
  <si>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</si>
  <si>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</si>
  <si>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</si>
  <si>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</si>
  <si>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</si>
  <si>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</si>
  <si>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</si>
  <si>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</si>
  <si>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</si>
  <si>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</si>
  <si>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</si>
  <si>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</si>
  <si>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</si>
  <si>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</si>
  <si>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</si>
  <si>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</si>
  <si>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</si>
  <si>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</si>
  <si>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</si>
  <si>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</si>
  <si>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</si>
  <si>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</si>
  <si>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</si>
  <si>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</si>
  <si>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</si>
  <si>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</si>
  <si>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</si>
  <si>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</si>
  <si>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</si>
  <si>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</si>
  <si>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</si>
  <si>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</si>
  <si>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</si>
  <si>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</si>
  <si>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</si>
  <si>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</si>
  <si>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</si>
  <si>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</si>
  <si>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</si>
  <si>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</si>
  <si>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</si>
  <si>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</si>
  <si>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</si>
  <si>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</si>
  <si>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</si>
  <si>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</si>
  <si>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</si>
  <si>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</si>
  <si>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</si>
  <si>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</si>
  <si>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</si>
  <si>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</si>
  <si>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</si>
  <si>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</si>
  <si>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</si>
  <si>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</si>
  <si>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</si>
  <si>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</si>
  <si>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</si>
  <si>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</si>
  <si>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</si>
  <si>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</si>
  <si>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</si>
  <si>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</si>
  <si>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</si>
  <si>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</si>
  <si>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</si>
  <si>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</si>
  <si>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</si>
  <si>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</si>
  <si>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</si>
  <si>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</si>
  <si>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</si>
  <si>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</si>
  <si>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</si>
  <si>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</si>
  <si>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</si>
  <si>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</si>
  <si>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</si>
  <si>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</si>
  <si>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</si>
  <si>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</si>
  <si>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</si>
  <si>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</si>
  <si>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</si>
  <si>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</si>
  <si>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</si>
  <si>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</si>
  <si>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</si>
  <si>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</si>
  <si>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</si>
  <si>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</si>
  <si>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</si>
  <si>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</si>
  <si>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</si>
  <si>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</si>
  <si>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</si>
  <si>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</si>
  <si>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</si>
  <si>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</si>
  <si>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</si>
  <si>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</si>
  <si>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</si>
  <si>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</si>
  <si>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</si>
  <si>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</si>
  <si>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</si>
  <si>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</si>
  <si>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</si>
  <si>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</si>
  <si>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</si>
  <si>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</si>
  <si>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</si>
  <si>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</si>
  <si>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</si>
  <si>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</si>
  <si>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</si>
  <si>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</si>
  <si>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</si>
  <si>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</si>
  <si>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</si>
  <si>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</si>
  <si>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</si>
  <si>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</si>
  <si>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</si>
  <si>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</si>
  <si>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</si>
  <si>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</si>
  <si>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</si>
  <si>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</si>
  <si>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</si>
  <si>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</si>
  <si>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</si>
  <si>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</si>
  <si>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</si>
  <si>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</si>
  <si>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</si>
  <si>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</si>
  <si>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</si>
  <si>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</si>
  <si>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</si>
  <si>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</si>
  <si>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</si>
  <si>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</si>
  <si>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</si>
  <si>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</si>
  <si>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</si>
  <si>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</si>
  <si>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</si>
  <si>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</si>
  <si>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</si>
  <si>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</si>
  <si>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</si>
  <si>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</si>
  <si>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</si>
  <si>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</si>
  <si>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</si>
  <si>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</si>
  <si>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</si>
  <si>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</si>
  <si>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</si>
  <si>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</si>
  <si>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</si>
  <si>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</si>
  <si>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</si>
  <si>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</si>
  <si>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</si>
  <si>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</si>
  <si>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</si>
  <si>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</si>
  <si>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</si>
  <si>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</si>
  <si>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</si>
  <si>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</si>
  <si>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</si>
  <si>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</si>
  <si>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</si>
  <si>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</si>
  <si>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</si>
  <si>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</si>
  <si>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</si>
  <si>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</si>
  <si>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</si>
  <si>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</si>
  <si>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</si>
  <si>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</si>
  <si>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</si>
  <si>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</si>
  <si>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</si>
  <si>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</si>
  <si>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</si>
  <si>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</si>
  <si>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</si>
  <si>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</si>
  <si>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</si>
  <si>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</si>
  <si>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</si>
  <si>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</si>
  <si>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</si>
  <si>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</si>
  <si>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</si>
  <si>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</si>
  <si>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</si>
  <si>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</si>
  <si>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</si>
  <si>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</si>
  <si>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</si>
  <si>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</si>
  <si>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</si>
  <si>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</si>
  <si>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</si>
  <si>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</si>
  <si>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</si>
  <si>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</si>
  <si>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</si>
  <si>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</si>
  <si>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</si>
  <si>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</si>
  <si>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</si>
  <si>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</si>
  <si>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</si>
  <si>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</si>
  <si>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</si>
  <si>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</si>
  <si>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</si>
  <si>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</si>
  <si>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</si>
  <si>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</si>
  <si>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</si>
  <si>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</si>
  <si>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</si>
  <si>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</si>
  <si>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</si>
  <si>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</si>
  <si>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</si>
  <si>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</si>
  <si>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</si>
  <si>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</si>
  <si>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</si>
  <si>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</si>
  <si>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</si>
  <si>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</si>
  <si>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</si>
  <si>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</si>
  <si>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</si>
  <si>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</si>
  <si>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</si>
  <si>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</si>
  <si>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</si>
  <si>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</si>
  <si>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</si>
  <si>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</si>
  <si>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</si>
  <si>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</si>
  <si>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</si>
  <si>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</si>
  <si>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</si>
  <si>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</si>
  <si>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</si>
  <si>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</si>
  <si>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</si>
  <si>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</si>
  <si>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</si>
  <si>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</si>
  <si>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</si>
  <si>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</si>
  <si>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</si>
  <si>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</si>
  <si>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</si>
  <si>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</si>
  <si>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</si>
  <si>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</si>
  <si>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</si>
  <si>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</si>
  <si>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</si>
  <si>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</si>
  <si>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</si>
  <si>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</si>
  <si>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</si>
  <si>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</si>
  <si>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</si>
  <si>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</si>
  <si>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</si>
  <si>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</si>
  <si>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</si>
  <si>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</si>
  <si>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</si>
  <si>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</si>
  <si>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</si>
  <si>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</si>
  <si>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</si>
  <si>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</si>
  <si>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</si>
  <si>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</si>
  <si>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</si>
  <si>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</si>
  <si>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</si>
  <si>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</si>
  <si>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</si>
  <si>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</si>
  <si>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</si>
  <si>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</si>
  <si>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</si>
  <si>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</si>
  <si>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</si>
  <si>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</si>
  <si>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</si>
  <si>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</si>
  <si>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</si>
  <si>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</si>
  <si>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</si>
  <si>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</si>
  <si>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</si>
  <si>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</si>
  <si>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</si>
  <si>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</si>
  <si>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</si>
  <si>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</si>
  <si>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</si>
  <si>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</si>
  <si>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</si>
  <si>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</si>
  <si>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</si>
  <si>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</si>
  <si>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</si>
  <si>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</si>
  <si>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</si>
  <si>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</si>
  <si>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</si>
  <si>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</si>
  <si>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</si>
  <si>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</si>
  <si>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</si>
  <si>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</si>
  <si>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</si>
  <si>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</si>
  <si>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</si>
  <si>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</si>
  <si>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</si>
  <si>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</si>
  <si>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</si>
  <si>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</si>
  <si>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</si>
  <si>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</si>
  <si>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</si>
  <si>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</si>
  <si>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</si>
  <si>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</si>
  <si>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</si>
  <si>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</si>
  <si>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</si>
  <si>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</si>
  <si>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</si>
  <si>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</si>
  <si>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</si>
  <si>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</si>
  <si>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</si>
  <si>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</si>
  <si>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</si>
  <si>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</si>
  <si>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</si>
  <si>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</si>
  <si>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</si>
  <si>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</si>
  <si>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</si>
  <si>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</si>
  <si>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</si>
  <si>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</si>
  <si>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</si>
  <si>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</si>
  <si>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</si>
  <si>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</si>
  <si>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</si>
  <si>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</si>
  <si>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</si>
  <si>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</si>
  <si>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</si>
  <si>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</si>
  <si>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</si>
  <si>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</si>
  <si>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</si>
  <si>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</si>
  <si>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</si>
  <si>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</si>
  <si>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</si>
  <si>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</si>
  <si>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</si>
  <si>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</si>
  <si>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</si>
  <si>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</si>
  <si>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</si>
  <si>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</si>
  <si>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</si>
  <si>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</si>
  <si>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</si>
  <si>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</si>
  <si>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</si>
  <si>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</si>
  <si>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</si>
  <si>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</si>
  <si>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</si>
  <si>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</si>
  <si>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</si>
  <si>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</si>
  <si>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</si>
  <si>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</si>
  <si>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</si>
  <si>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</si>
  <si>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</si>
  <si>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</si>
  <si>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</si>
  <si>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</si>
  <si>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</si>
  <si>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</si>
  <si>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</si>
  <si>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</si>
  <si>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</si>
  <si>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</si>
  <si>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</si>
  <si>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</si>
  <si>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</si>
  <si>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</si>
  <si>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</si>
  <si>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</si>
  <si>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</si>
  <si>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</si>
  <si>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</si>
  <si>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</si>
  <si>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</si>
  <si>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</si>
  <si>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</si>
  <si>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</si>
  <si>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</si>
  <si>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</si>
  <si>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</si>
  <si>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</si>
  <si>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</si>
  <si>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</si>
  <si>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</si>
  <si>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</si>
  <si>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</si>
  <si>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</si>
  <si>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</si>
  <si>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</si>
  <si>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</si>
  <si>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</si>
  <si>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</si>
  <si>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</si>
  <si>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</si>
  <si>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</si>
  <si>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</si>
  <si>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</si>
  <si>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</si>
  <si>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</si>
  <si>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</si>
  <si>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</si>
  <si>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</si>
  <si>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</si>
  <si>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</si>
  <si>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</si>
  <si>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</si>
  <si>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</si>
  <si>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</si>
  <si>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</si>
  <si>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</si>
  <si>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</si>
  <si>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</si>
  <si>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</si>
  <si>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</si>
  <si>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</si>
  <si>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</si>
  <si>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</si>
  <si>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</si>
  <si>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</si>
  <si>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</si>
  <si>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</si>
  <si>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</si>
  <si>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</si>
  <si>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</si>
  <si>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</si>
  <si>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</si>
  <si>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</si>
  <si>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</si>
  <si>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</si>
  <si>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</si>
  <si>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</si>
  <si>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</si>
  <si>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</si>
  <si>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</si>
  <si>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</si>
  <si>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</si>
  <si>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</si>
  <si>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</si>
  <si>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</si>
  <si>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</si>
  <si>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</si>
  <si>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</si>
  <si>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</si>
  <si>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</si>
  <si>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</si>
  <si>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</si>
  <si>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</si>
  <si>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</si>
  <si>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</si>
  <si>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</si>
  <si>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</si>
  <si>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</si>
  <si>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</si>
  <si>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</si>
  <si>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</si>
  <si>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</si>
  <si>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</si>
  <si>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</si>
  <si>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</si>
  <si>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</si>
  <si>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</si>
  <si>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</si>
  <si>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</si>
  <si>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</si>
  <si>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</si>
  <si>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</si>
  <si>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</si>
  <si>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</si>
  <si>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</si>
  <si>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</si>
  <si>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</si>
  <si>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</si>
  <si>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</si>
  <si>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</si>
  <si>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</si>
  <si>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</si>
  <si>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</si>
  <si>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</si>
  <si>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</si>
  <si>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</si>
  <si>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</si>
  <si>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</si>
  <si>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</si>
  <si>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</si>
  <si>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</si>
  <si>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</si>
  <si>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</si>
  <si>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</si>
  <si>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</si>
  <si>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</si>
  <si>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</si>
  <si>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</si>
  <si>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</si>
  <si>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</si>
  <si>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</si>
  <si>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</si>
  <si>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</si>
  <si>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</si>
  <si>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</si>
  <si>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</si>
  <si>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</si>
  <si>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</si>
  <si>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</si>
  <si>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</si>
  <si>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</si>
  <si>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</si>
  <si>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</si>
  <si>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</si>
  <si>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</si>
  <si>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</si>
  <si>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</si>
  <si>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</si>
  <si>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</si>
  <si>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</si>
  <si>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</si>
  <si>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</si>
  <si>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</si>
  <si>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</si>
  <si>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</si>
  <si>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</si>
  <si>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</si>
  <si>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</si>
  <si>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</si>
  <si>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</si>
  <si>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</si>
  <si>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</si>
  <si>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</si>
  <si>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</si>
  <si>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</si>
  <si>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</si>
  <si>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</si>
  <si>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</si>
  <si>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</si>
  <si>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</si>
  <si>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</si>
  <si>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</si>
  <si>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</si>
  <si>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</si>
  <si>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</si>
  <si>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</si>
  <si>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</si>
  <si>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</si>
  <si>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</si>
  <si>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</si>
  <si>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</si>
  <si>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</si>
  <si>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</si>
  <si>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</si>
  <si>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</si>
  <si>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</si>
  <si>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</si>
  <si>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</si>
  <si>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</si>
  <si>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</si>
  <si>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</si>
  <si>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</si>
  <si>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</si>
  <si>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</si>
  <si>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</si>
  <si>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</si>
  <si>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</si>
  <si>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</si>
  <si>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</si>
  <si>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</si>
  <si>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</si>
  <si>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</si>
  <si>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</si>
  <si>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</si>
  <si>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</si>
  <si>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</si>
  <si>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</si>
  <si>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</si>
  <si>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</si>
  <si>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</si>
  <si>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</si>
  <si>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</si>
  <si>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</si>
  <si>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</si>
  <si>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</si>
  <si>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</si>
  <si>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</si>
  <si>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</si>
  <si>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</si>
  <si>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</si>
  <si>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</si>
  <si>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</si>
  <si>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</si>
  <si>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</si>
  <si>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</si>
  <si>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</si>
  <si>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</si>
  <si>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</si>
  <si>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</si>
  <si>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</si>
  <si>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</si>
  <si>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</si>
  <si>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</si>
  <si>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</si>
  <si>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</si>
  <si>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</si>
  <si>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</si>
  <si>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</si>
  <si>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</si>
  <si>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</si>
  <si>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</si>
  <si>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</si>
  <si>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</si>
  <si>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</si>
  <si>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</si>
  <si>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</si>
  <si>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</si>
  <si>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</si>
  <si>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</si>
  <si>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</si>
  <si>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</si>
  <si>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</si>
  <si>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</si>
  <si>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</si>
  <si>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</si>
  <si>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</si>
  <si>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</si>
  <si>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</si>
  <si>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</si>
  <si>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</si>
  <si>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</si>
  <si>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</si>
  <si>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</si>
  <si>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</si>
  <si>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</si>
  <si>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</si>
  <si>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</si>
  <si>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</si>
  <si>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</si>
  <si>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</si>
  <si>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</si>
  <si>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</si>
  <si>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</si>
  <si>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</si>
  <si>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</si>
  <si>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</si>
  <si>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</si>
  <si>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</si>
  <si>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</si>
  <si>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</si>
  <si>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</si>
  <si>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</si>
  <si>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</si>
  <si>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</si>
  <si>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</si>
  <si>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</si>
  <si>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</si>
  <si>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</si>
  <si>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</si>
  <si>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</si>
  <si>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</si>
  <si>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</si>
  <si>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</si>
  <si>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</si>
  <si>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</si>
  <si>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</si>
  <si>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</si>
  <si>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</si>
  <si>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</si>
  <si>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</si>
  <si>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</si>
  <si>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</si>
  <si>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</si>
  <si>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</si>
  <si>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</si>
  <si>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</si>
  <si>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</si>
  <si>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</si>
  <si>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</si>
  <si>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</si>
  <si>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</si>
  <si>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</si>
  <si>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</si>
  <si>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</si>
  <si>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</si>
  <si>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</si>
  <si>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</si>
  <si>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</si>
  <si>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</si>
  <si>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</si>
  <si>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</si>
  <si>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</si>
  <si>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</si>
  <si>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</si>
  <si>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</si>
  <si>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</si>
  <si>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</si>
  <si>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</si>
  <si>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</si>
  <si>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</si>
  <si>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</si>
  <si>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</si>
  <si>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</si>
  <si>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</si>
  <si>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</si>
  <si>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</si>
  <si>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</si>
  <si>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</si>
  <si>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</si>
  <si>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</si>
  <si>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</si>
  <si>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</si>
  <si>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</si>
  <si>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</si>
  <si>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</si>
  <si>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</si>
  <si>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</si>
  <si>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</si>
  <si>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</si>
  <si>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</si>
  <si>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</si>
  <si>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</si>
  <si>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</si>
  <si>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</si>
  <si>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</si>
  <si>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</si>
  <si>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</si>
  <si>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</si>
  <si>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</si>
  <si>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</si>
  <si>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</si>
  <si>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</si>
  <si>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</si>
  <si>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</si>
  <si>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</si>
  <si>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</si>
  <si>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</si>
  <si>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</si>
  <si>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</si>
  <si>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</si>
  <si>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</si>
  <si>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</si>
  <si>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</si>
  <si>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</si>
  <si>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</si>
  <si>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</si>
  <si>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</si>
  <si>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</si>
  <si>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</si>
  <si>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</si>
  <si>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</si>
  <si>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</si>
  <si>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</si>
  <si>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</si>
  <si>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</si>
  <si>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</si>
  <si>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</si>
  <si>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</si>
  <si>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</si>
  <si>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</si>
  <si>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</si>
  <si>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</si>
  <si>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</si>
  <si>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</si>
  <si>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</si>
  <si>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</si>
  <si>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</si>
  <si>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</si>
  <si>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</si>
  <si>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</si>
  <si>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</si>
  <si>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</si>
  <si>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</si>
  <si>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</si>
  <si>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</si>
  <si>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</si>
  <si>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</si>
  <si>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</si>
  <si>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</si>
  <si>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</si>
  <si>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</si>
  <si>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</si>
  <si>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</si>
  <si>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</si>
  <si>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</si>
  <si>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</si>
  <si>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</si>
  <si>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</si>
  <si>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</si>
  <si>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</si>
  <si>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</si>
  <si>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</si>
  <si>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</si>
  <si>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</si>
  <si>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</si>
  <si>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</si>
  <si>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</si>
  <si>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</si>
  <si>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</si>
  <si>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</si>
  <si>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</si>
  <si>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</si>
  <si>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</si>
  <si>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</si>
  <si>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</si>
  <si>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</si>
  <si>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</si>
  <si>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</si>
  <si>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</si>
  <si>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</si>
  <si>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</si>
  <si>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</si>
  <si>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</si>
  <si>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</si>
  <si>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</si>
  <si>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</si>
  <si>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</si>
  <si>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</si>
  <si>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</si>
  <si>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</si>
  <si>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</si>
  <si>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</si>
  <si>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</si>
  <si>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</si>
  <si>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</si>
  <si>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</si>
  <si>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</si>
  <si>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</si>
  <si>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</si>
  <si>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</si>
  <si>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</si>
  <si>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</si>
  <si>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</si>
  <si>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</si>
  <si>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</si>
  <si>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</si>
  <si>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</si>
  <si>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</si>
  <si>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</si>
  <si>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</si>
  <si>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</si>
  <si>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</si>
  <si>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</si>
  <si>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</si>
  <si>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</si>
  <si>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</si>
  <si>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</si>
  <si>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</si>
  <si>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</si>
  <si>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</si>
  <si>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</si>
  <si>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</si>
  <si>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</si>
  <si>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</si>
  <si>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</si>
  <si>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</si>
  <si>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</si>
  <si>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</si>
  <si>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</si>
  <si>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</si>
  <si>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</si>
  <si>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</si>
  <si>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</si>
  <si>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</si>
  <si>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</si>
  <si>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</si>
  <si>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</si>
  <si>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</si>
  <si>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</si>
  <si>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</si>
  <si>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</si>
  <si>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</si>
  <si>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</si>
  <si>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</si>
  <si>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</si>
  <si>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</si>
  <si>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</si>
  <si>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</si>
  <si>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</si>
  <si>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</si>
  <si>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</si>
  <si>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</si>
  <si>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</si>
  <si>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</si>
  <si>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</si>
  <si>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</si>
  <si>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</si>
  <si>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</si>
  <si>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</si>
  <si>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</si>
  <si>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</si>
  <si>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</si>
  <si>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</si>
  <si>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</si>
  <si>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</si>
  <si>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</si>
  <si>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</si>
  <si>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</si>
  <si>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</si>
  <si>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</si>
  <si>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</si>
  <si>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</si>
  <si>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</si>
  <si>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</si>
  <si>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</si>
  <si>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</si>
  <si>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</si>
  <si>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</si>
  <si>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</si>
  <si>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</si>
  <si>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</si>
  <si>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</si>
  <si>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</si>
  <si>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</si>
  <si>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</si>
  <si>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</si>
  <si>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</si>
  <si>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</si>
  <si>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</si>
  <si>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</si>
  <si>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</si>
  <si>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</si>
  <si>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</si>
  <si>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</si>
  <si>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</si>
  <si>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</si>
  <si>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</si>
  <si>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</si>
  <si>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</si>
  <si>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</si>
  <si>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</si>
  <si>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</si>
  <si>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</si>
  <si>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</si>
  <si>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</si>
  <si>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</si>
  <si>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</si>
  <si>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</si>
  <si>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</si>
  <si>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</si>
  <si>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</si>
  <si>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</si>
  <si>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</si>
  <si>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</si>
  <si>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</si>
  <si>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</si>
  <si>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</si>
  <si>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</si>
  <si>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</si>
  <si>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</si>
  <si>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</si>
  <si>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</si>
  <si>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</si>
  <si>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</si>
  <si>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</si>
  <si>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</si>
  <si>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</si>
  <si>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</si>
  <si>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</si>
  <si>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</si>
  <si>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</si>
  <si>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</si>
  <si>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</si>
  <si>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</si>
  <si>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</si>
  <si>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</si>
  <si>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</si>
  <si>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</si>
  <si>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</si>
  <si>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</si>
  <si>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</si>
  <si>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</si>
  <si>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</si>
  <si>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</si>
  <si>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</si>
  <si>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</si>
  <si>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</si>
  <si>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</si>
  <si>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</si>
  <si>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</si>
  <si>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</si>
  <si>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</si>
  <si>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</si>
  <si>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</si>
  <si>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</si>
  <si>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</si>
  <si>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</si>
  <si>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</si>
  <si>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</si>
  <si>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</si>
  <si>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</si>
  <si>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</si>
  <si>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</si>
  <si>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</si>
  <si>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</si>
  <si>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</si>
  <si>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</si>
  <si>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</si>
  <si>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</si>
  <si>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</si>
  <si>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</si>
  <si>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</si>
  <si>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</si>
  <si>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</si>
  <si>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</si>
  <si>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</si>
  <si>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</si>
  <si>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</si>
  <si>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</si>
  <si>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</si>
  <si>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</si>
  <si>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</si>
  <si>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</si>
  <si>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</si>
  <si>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</si>
  <si>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</si>
  <si>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</si>
  <si>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</si>
  <si>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</si>
  <si>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</si>
  <si>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</si>
  <si>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</si>
  <si>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</si>
  <si>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</si>
  <si>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</si>
  <si>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</si>
  <si>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</si>
  <si>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</si>
  <si>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</si>
  <si>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</si>
  <si>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</si>
  <si>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</si>
  <si>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</si>
  <si>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</si>
  <si>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</si>
  <si>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</si>
  <si>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</si>
  <si>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</si>
  <si>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</si>
  <si>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</si>
  <si>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</si>
  <si>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</si>
  <si>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</si>
  <si>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</si>
  <si>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</si>
  <si>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</si>
  <si>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</si>
  <si>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</si>
  <si>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</si>
  <si>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</si>
  <si>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</si>
  <si>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</si>
  <si>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</si>
  <si>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</si>
  <si>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</si>
  <si>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</si>
  <si>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</si>
  <si>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</si>
  <si>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</si>
  <si>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</si>
  <si>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</si>
  <si>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</si>
  <si>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</si>
  <si>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</si>
  <si>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</si>
  <si>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</si>
  <si>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</si>
  <si>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</si>
  <si>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</si>
  <si>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</si>
  <si>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</si>
  <si>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</si>
  <si>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</si>
  <si>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</si>
  <si>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</si>
  <si>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</si>
  <si>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</si>
  <si>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</si>
  <si>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</si>
  <si>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</si>
  <si>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</si>
  <si>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</si>
  <si>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</si>
  <si>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</si>
  <si>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</si>
  <si>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</si>
  <si>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</si>
  <si>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</si>
  <si>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</si>
  <si>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</si>
  <si>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</si>
  <si>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</si>
  <si>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</si>
  <si>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</si>
  <si>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</si>
  <si>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</si>
  <si>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</si>
  <si>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</si>
  <si>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</si>
  <si>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</si>
  <si>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</si>
  <si>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</si>
  <si>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</si>
  <si>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</si>
  <si>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</si>
  <si>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</si>
  <si>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</si>
  <si>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</si>
  <si>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</si>
  <si>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</si>
  <si>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</si>
  <si>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</si>
  <si>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</si>
  <si>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</si>
  <si>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</si>
  <si>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</si>
  <si>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</si>
  <si>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</si>
  <si>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</si>
  <si>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</si>
  <si>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</si>
  <si>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</si>
  <si>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</si>
  <si>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</si>
  <si>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</si>
  <si>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</si>
  <si>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</si>
  <si>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</si>
  <si>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</si>
  <si>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</si>
  <si>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</si>
  <si>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</si>
  <si>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</si>
  <si>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</si>
  <si>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</si>
  <si>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</si>
  <si>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</si>
  <si>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</si>
  <si>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</si>
  <si>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</si>
  <si>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</si>
  <si>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</si>
  <si>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</si>
  <si>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</si>
  <si>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</si>
  <si>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</si>
  <si>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</si>
  <si>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</si>
  <si>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</si>
  <si>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</si>
  <si>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</si>
  <si>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</si>
  <si>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</si>
  <si>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</si>
  <si>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</si>
  <si>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</si>
  <si>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</si>
  <si>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</si>
  <si>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</si>
  <si>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</si>
  <si>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</si>
  <si>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</si>
  <si>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</si>
  <si>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</si>
  <si>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</si>
  <si>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</si>
  <si>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</si>
  <si>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</si>
  <si>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</si>
  <si>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</si>
  <si>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</si>
  <si>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</si>
  <si>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</si>
  <si>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</si>
  <si>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</si>
  <si>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</si>
  <si>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</si>
  <si>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</si>
  <si>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</si>
  <si>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</si>
  <si>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</si>
  <si>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</si>
  <si>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</si>
  <si>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</si>
  <si>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</si>
  <si>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</si>
  <si>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</si>
  <si>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</si>
  <si>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</si>
  <si>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</si>
  <si>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</si>
  <si>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</si>
  <si>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</si>
  <si>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</si>
  <si>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</si>
  <si>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</si>
  <si>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</si>
  <si>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</si>
  <si>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</si>
  <si>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</si>
  <si>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</si>
  <si>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</si>
  <si>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</si>
  <si>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</si>
  <si>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</si>
  <si>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</si>
  <si>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</si>
  <si>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</si>
  <si>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</si>
  <si>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</si>
  <si>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</si>
  <si>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</si>
  <si>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</si>
  <si>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</si>
  <si>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</si>
  <si>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</si>
  <si>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</si>
  <si>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</si>
  <si>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</si>
  <si>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</si>
  <si>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</si>
  <si>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</si>
  <si>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</si>
  <si>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</si>
  <si>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</si>
  <si>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</si>
  <si>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</si>
  <si>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</si>
  <si>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</si>
  <si>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</si>
  <si>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</si>
  <si>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</si>
  <si>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</si>
  <si>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</si>
  <si>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</si>
  <si>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</si>
  <si>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</si>
  <si>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</si>
  <si>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</si>
  <si>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</si>
  <si>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</si>
  <si>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</si>
  <si>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</si>
  <si>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</si>
  <si>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</si>
  <si>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</si>
  <si>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</si>
  <si>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</si>
  <si>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</si>
  <si>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</si>
  <si>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</si>
  <si>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</si>
  <si>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</si>
  <si>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</si>
  <si>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</si>
  <si>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</si>
  <si>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</si>
  <si>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</si>
  <si>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</si>
  <si>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</si>
  <si>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</si>
  <si>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</si>
  <si>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</si>
  <si>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</si>
  <si>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</si>
  <si>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</si>
  <si>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</si>
  <si>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</si>
  <si>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</si>
  <si>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</si>
  <si>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</si>
  <si>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</si>
  <si>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</si>
  <si>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</si>
  <si>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</si>
  <si>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</si>
  <si>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</si>
  <si>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</si>
  <si>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</si>
  <si>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</si>
  <si>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</si>
  <si>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</si>
  <si>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</si>
  <si>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</si>
  <si>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</si>
  <si>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</si>
  <si>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</si>
  <si>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</si>
  <si>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</si>
  <si>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</si>
  <si>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</si>
  <si>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</si>
  <si>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</si>
  <si>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</si>
  <si>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</si>
  <si>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</si>
  <si>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</si>
  <si>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</si>
  <si>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</si>
  <si>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</si>
  <si>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</si>
  <si>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</si>
  <si>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</si>
  <si>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</si>
  <si>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</si>
  <si>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</si>
  <si>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</si>
  <si>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</si>
  <si>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</si>
  <si>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</si>
  <si>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</si>
  <si>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</si>
  <si>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</si>
  <si>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</si>
  <si>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</si>
  <si>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</si>
  <si>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</si>
  <si>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</si>
  <si>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</si>
  <si>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</si>
  <si>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</si>
  <si>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</si>
  <si>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</si>
  <si>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</si>
  <si>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</si>
  <si>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</si>
  <si>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</si>
  <si>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</si>
  <si>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</si>
  <si>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</si>
  <si>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</si>
  <si>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</si>
  <si>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</si>
  <si>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</si>
  <si>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</si>
  <si>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</si>
  <si>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</si>
  <si>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</si>
  <si>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</si>
  <si>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</si>
  <si>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</si>
  <si>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</si>
  <si>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</si>
  <si>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</si>
  <si>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</si>
  <si>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</si>
  <si>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</si>
  <si>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</si>
  <si>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</si>
  <si>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</si>
  <si>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</si>
  <si>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</si>
  <si>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</si>
  <si>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</si>
  <si>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</si>
  <si>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</si>
  <si>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</si>
  <si>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</si>
  <si>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</si>
  <si>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</si>
  <si>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</si>
  <si>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</si>
  <si>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</si>
  <si>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</si>
  <si>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</si>
  <si>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</si>
  <si>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</si>
  <si>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</si>
  <si>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</si>
  <si>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</si>
  <si>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</si>
  <si>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</si>
  <si>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</si>
  <si>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</si>
  <si>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</si>
  <si>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</si>
  <si>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</si>
  <si>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</si>
  <si>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</si>
  <si>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</si>
  <si>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</si>
  <si>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</si>
  <si>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</si>
  <si>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</si>
  <si>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</si>
  <si>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</si>
  <si>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</si>
  <si>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</si>
  <si>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</si>
  <si>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</si>
  <si>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</si>
  <si>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</si>
  <si>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</si>
  <si>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</si>
  <si>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</si>
  <si>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</si>
  <si>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</si>
  <si>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</si>
  <si>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</si>
  <si>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</si>
  <si>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</si>
  <si>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</si>
  <si>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</si>
  <si>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</si>
  <si>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</si>
  <si>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</si>
  <si>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</si>
  <si>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</si>
  <si>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</si>
  <si>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</si>
  <si>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</si>
  <si>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</si>
  <si>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</si>
  <si>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</si>
  <si>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</si>
  <si>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</si>
  <si>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</si>
  <si>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</si>
  <si>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</si>
  <si>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</si>
  <si>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</si>
  <si>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</si>
  <si>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</si>
  <si>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</si>
  <si>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</si>
  <si>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</si>
  <si>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</si>
  <si>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</si>
  <si>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</si>
  <si>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</si>
  <si>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</si>
  <si>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</si>
  <si>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</si>
  <si>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</si>
  <si>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</si>
  <si>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</si>
  <si>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</si>
  <si>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</si>
  <si>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</si>
  <si>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</si>
  <si>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</si>
  <si>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</si>
  <si>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</si>
  <si>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</si>
  <si>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</si>
  <si>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</si>
  <si>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</si>
  <si>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</si>
  <si>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</si>
  <si>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</si>
  <si>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</si>
  <si>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</si>
  <si>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</si>
  <si>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</si>
  <si>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</si>
  <si>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</si>
  <si>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</si>
  <si>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</si>
  <si>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</si>
  <si>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</si>
  <si>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</si>
  <si>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</si>
  <si>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</si>
  <si>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</si>
  <si>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</si>
  <si>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</si>
  <si>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</si>
  <si>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</si>
  <si>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</si>
  <si>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</si>
  <si>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</si>
  <si>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</si>
  <si>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</si>
  <si>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</si>
  <si>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</si>
  <si>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</si>
  <si>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</si>
  <si>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</si>
  <si>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</si>
  <si>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</si>
  <si>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</si>
  <si>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</si>
  <si>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</si>
  <si>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</si>
  <si>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</si>
  <si>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</si>
  <si>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</si>
  <si>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</si>
  <si>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</si>
  <si>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</si>
  <si>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</si>
  <si>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</si>
  <si>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</si>
  <si>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</si>
  <si>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</si>
  <si>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</si>
  <si>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</si>
  <si>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</si>
  <si>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</si>
  <si>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</si>
  <si>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</si>
  <si>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</si>
  <si>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</si>
  <si>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</si>
  <si>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</si>
  <si>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</si>
  <si>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</si>
  <si>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</si>
  <si>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</si>
  <si>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</si>
  <si>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</si>
  <si>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</si>
  <si>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</si>
  <si>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</si>
  <si>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</si>
  <si>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</si>
  <si>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</si>
  <si>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</si>
  <si>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</si>
  <si>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</si>
  <si>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</si>
  <si>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</si>
  <si>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</si>
  <si>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</si>
  <si>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</si>
  <si>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</si>
  <si>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</si>
  <si>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</si>
  <si>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</si>
  <si>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</si>
  <si>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</si>
  <si>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</si>
  <si>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</si>
  <si>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</si>
  <si>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</si>
  <si>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</si>
  <si>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</si>
  <si>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</si>
  <si>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</si>
  <si>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</si>
  <si>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</si>
  <si>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</si>
  <si>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</si>
  <si>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</si>
  <si>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</si>
  <si>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</si>
  <si>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</si>
  <si>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</si>
  <si>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</si>
  <si>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</si>
  <si>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</si>
  <si>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</si>
  <si>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</si>
  <si>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</si>
  <si>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</si>
  <si>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</si>
  <si>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</si>
  <si>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</si>
  <si>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</si>
  <si>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</si>
  <si>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</si>
  <si>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</si>
  <si>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</si>
  <si>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</si>
  <si>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</si>
  <si>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</si>
  <si>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</si>
  <si>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</si>
  <si>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</si>
  <si>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</si>
  <si>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</si>
  <si>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</si>
  <si>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</si>
  <si>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</si>
  <si>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</si>
  <si>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</si>
  <si>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</si>
  <si>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</si>
  <si>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</si>
  <si>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</si>
  <si>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</si>
  <si>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</si>
  <si>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</si>
  <si>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</si>
  <si>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</si>
  <si>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</si>
  <si>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</si>
  <si>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</si>
  <si>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</si>
  <si>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</si>
  <si>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</si>
  <si>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</si>
  <si>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</si>
  <si>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</si>
  <si>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</si>
  <si>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</si>
  <si>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</si>
  <si>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</si>
  <si>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</si>
  <si>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</si>
  <si>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</si>
  <si>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</si>
  <si>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</si>
  <si>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</si>
  <si>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</si>
  <si>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</si>
  <si>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</si>
  <si>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</si>
  <si>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</si>
  <si>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</si>
  <si>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</si>
  <si>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</si>
  <si>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</si>
  <si>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</si>
  <si>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</si>
  <si>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</si>
  <si>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</si>
  <si>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</si>
  <si>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</si>
  <si>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</si>
  <si>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</si>
  <si>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</si>
  <si>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</si>
  <si>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</si>
  <si>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</si>
  <si>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</si>
  <si>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</si>
  <si>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</si>
  <si>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</si>
  <si>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</si>
  <si>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</si>
  <si>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</si>
  <si>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</si>
  <si>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</si>
  <si>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</si>
  <si>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</si>
  <si>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</si>
  <si>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</si>
  <si>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</si>
  <si>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</si>
  <si>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</si>
  <si>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</si>
  <si>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</si>
  <si>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</si>
  <si>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</si>
  <si>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</si>
  <si>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</si>
  <si>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</si>
  <si>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</si>
  <si>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</si>
  <si>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</si>
  <si>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</si>
  <si>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</si>
  <si>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</si>
  <si>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</si>
  <si>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</si>
  <si>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</si>
  <si>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</si>
  <si>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</si>
  <si>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</si>
  <si>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</si>
  <si>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</si>
  <si>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</si>
  <si>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</si>
  <si>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</si>
  <si>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</si>
  <si>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</si>
  <si>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</si>
  <si>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</si>
  <si>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</si>
  <si>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</si>
  <si>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</si>
  <si>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</si>
  <si>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</si>
  <si>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</si>
  <si>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</si>
  <si>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</si>
  <si>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</si>
  <si>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</si>
  <si>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</si>
  <si>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</si>
  <si>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</si>
  <si>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</si>
  <si>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</si>
  <si>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</si>
  <si>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</si>
  <si>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</si>
  <si>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</si>
  <si>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</si>
  <si>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</si>
  <si>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</si>
  <si>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</si>
  <si>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</si>
  <si>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</si>
  <si>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</si>
  <si>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</si>
  <si>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</si>
  <si>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</si>
  <si>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</si>
  <si>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</si>
  <si>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</si>
  <si>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</si>
  <si>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</si>
  <si>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</si>
  <si>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</si>
  <si>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</si>
  <si>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</si>
  <si>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</si>
  <si>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</si>
  <si>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</si>
  <si>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</si>
  <si>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</si>
  <si>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</si>
  <si>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</si>
  <si>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</si>
  <si>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</si>
  <si>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</si>
  <si>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</si>
  <si>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</si>
  <si>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</si>
  <si>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</si>
  <si>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</si>
  <si>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</si>
  <si>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</si>
  <si>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</si>
  <si>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</si>
  <si>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</si>
  <si>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</si>
  <si>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</si>
  <si>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</si>
  <si>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</si>
  <si>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</si>
  <si>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</si>
  <si>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</si>
  <si>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</si>
  <si>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</si>
  <si>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</si>
  <si>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</si>
  <si>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</si>
  <si>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</si>
  <si>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</si>
  <si>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</si>
  <si>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</si>
  <si>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</si>
  <si>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</si>
  <si>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</si>
  <si>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</si>
  <si>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</si>
  <si>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</si>
  <si>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</si>
  <si>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</si>
  <si>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</si>
  <si>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</si>
  <si>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</si>
  <si>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</si>
  <si>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</si>
  <si>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</si>
  <si>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</si>
  <si>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</si>
  <si>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</si>
  <si>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</si>
  <si>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</si>
  <si>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</si>
  <si>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</si>
  <si>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</si>
  <si>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</si>
  <si>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</si>
  <si>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</si>
  <si>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</si>
  <si>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</si>
  <si>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</si>
  <si>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</si>
  <si>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</si>
  <si>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</si>
  <si>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</si>
  <si>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</si>
  <si>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</si>
  <si>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</si>
  <si>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</si>
  <si>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</si>
  <si>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</si>
  <si>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</si>
  <si>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</si>
  <si>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</si>
  <si>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</si>
  <si>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</si>
  <si>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</si>
  <si>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</si>
  <si>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</si>
  <si>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</si>
  <si>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</si>
  <si>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</si>
  <si>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</si>
  <si>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</si>
  <si>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</si>
  <si>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</si>
  <si>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</si>
  <si>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</si>
  <si>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</si>
  <si>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</si>
  <si>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</si>
  <si>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</si>
  <si>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</si>
  <si>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</si>
  <si>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</si>
  <si>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</si>
  <si>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</si>
  <si>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</si>
  <si>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</si>
  <si>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</si>
  <si>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</si>
  <si>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</si>
  <si>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</si>
  <si>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</si>
  <si>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</si>
  <si>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</si>
  <si>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</si>
  <si>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</si>
  <si>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</si>
  <si>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</si>
  <si>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</si>
  <si>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</si>
  <si>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</si>
  <si>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</si>
  <si>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</si>
  <si>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</si>
  <si>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</si>
  <si>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</si>
  <si>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</si>
  <si>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</si>
  <si>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</si>
  <si>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</si>
  <si>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</si>
  <si>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</si>
  <si>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</si>
  <si>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</si>
  <si>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</si>
  <si>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</si>
  <si>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</si>
  <si>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</si>
  <si>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</si>
  <si>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</si>
  <si>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</si>
  <si>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</si>
  <si>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</si>
  <si>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</si>
  <si>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</si>
  <si>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</si>
  <si>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</si>
  <si>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</si>
  <si>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</si>
  <si>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</si>
  <si>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</si>
  <si>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</si>
  <si>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</si>
  <si>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</si>
  <si>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</si>
  <si>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</si>
  <si>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</si>
  <si>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</si>
  <si>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</si>
  <si>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</si>
  <si>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</si>
  <si>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</si>
  <si>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</si>
  <si>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</si>
  <si>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</si>
  <si>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</si>
  <si>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</si>
  <si>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</si>
  <si>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</si>
  <si>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</si>
  <si>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</si>
  <si>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</si>
  <si>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</si>
  <si>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</si>
  <si>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</si>
  <si>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</si>
  <si>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</si>
  <si>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</si>
  <si>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</si>
  <si>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</si>
  <si>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</si>
  <si>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</si>
  <si>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</si>
  <si>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</si>
  <si>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</si>
  <si>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</si>
  <si>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</si>
  <si>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</si>
  <si>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</si>
  <si>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</si>
  <si>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</si>
  <si>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</si>
  <si>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</si>
  <si>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</si>
  <si>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</si>
  <si>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</si>
  <si>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</si>
  <si>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</si>
  <si>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</si>
  <si>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</si>
  <si>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</si>
  <si>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</si>
  <si>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</si>
  <si>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</si>
  <si>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</si>
  <si>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</si>
  <si>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</si>
  <si>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</si>
  <si>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</si>
  <si>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</si>
  <si>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</si>
  <si>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</si>
  <si>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</si>
  <si>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</si>
  <si>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</si>
  <si>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</si>
  <si>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</si>
  <si>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</si>
  <si>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</si>
  <si>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</si>
  <si>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</si>
  <si>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</si>
  <si>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</si>
  <si>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</si>
  <si>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</si>
  <si>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</si>
  <si>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</si>
  <si>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</si>
  <si>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</si>
  <si>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</si>
  <si>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</si>
  <si>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</si>
  <si>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</si>
  <si>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</si>
  <si>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</si>
  <si>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</si>
  <si>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</si>
  <si>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</si>
  <si>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</si>
  <si>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</si>
  <si>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</si>
  <si>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</si>
  <si>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</si>
  <si>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</si>
  <si>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</si>
  <si>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</si>
  <si>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</si>
  <si>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</si>
  <si>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</si>
  <si>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</si>
  <si>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</si>
  <si>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</si>
  <si>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</si>
  <si>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</si>
  <si>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</si>
  <si>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</si>
  <si>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</si>
  <si>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</si>
  <si>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</si>
  <si>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</si>
  <si>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</si>
  <si>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</si>
  <si>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</si>
  <si>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</si>
  <si>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</si>
  <si>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</si>
  <si>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</si>
  <si>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</si>
  <si>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</si>
  <si>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</si>
  <si>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</si>
  <si>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</si>
  <si>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</si>
  <si>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</si>
  <si>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</si>
  <si>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</si>
  <si>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</si>
  <si>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</si>
  <si>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</si>
  <si>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</si>
  <si>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</si>
  <si>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</si>
  <si>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</si>
  <si>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</si>
  <si>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</si>
  <si>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</si>
  <si>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</si>
  <si>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</si>
  <si>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</si>
  <si>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</si>
  <si>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</si>
  <si>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</si>
  <si>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</si>
  <si>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</si>
  <si>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</si>
  <si>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</si>
  <si>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</si>
  <si>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</si>
  <si>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</si>
  <si>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</si>
  <si>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</si>
  <si>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</si>
  <si>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</si>
  <si>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</si>
  <si>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</si>
  <si>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</si>
  <si>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</si>
  <si>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</si>
  <si>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</si>
  <si>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</si>
  <si>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</si>
  <si>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</si>
  <si>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</si>
  <si>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</si>
  <si>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</si>
  <si>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</si>
  <si>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</si>
  <si>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</si>
  <si>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</si>
  <si>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</si>
  <si>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</si>
  <si>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</si>
  <si>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</si>
  <si>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</si>
  <si>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</si>
  <si>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</si>
  <si>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</si>
  <si>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</si>
  <si>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</si>
  <si>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</si>
  <si>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</si>
  <si>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</si>
  <si>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</si>
  <si>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</si>
  <si>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</si>
  <si>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</si>
  <si>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</si>
  <si>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</si>
  <si>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</si>
  <si>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</si>
  <si>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</si>
  <si>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</si>
  <si>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</si>
  <si>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</si>
  <si>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</si>
  <si>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</si>
  <si>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</si>
  <si>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</si>
  <si>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</si>
  <si>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</si>
  <si>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</si>
  <si>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</si>
  <si>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</si>
  <si>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</si>
  <si>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</si>
  <si>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</si>
  <si>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</si>
  <si>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</si>
  <si>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</si>
  <si>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</si>
  <si>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</si>
  <si>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</si>
  <si>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</si>
  <si>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</si>
  <si>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</si>
  <si>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</si>
  <si>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</si>
  <si>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</si>
  <si>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</si>
  <si>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</si>
  <si>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</si>
  <si>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</si>
  <si>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</si>
  <si>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</si>
  <si>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</si>
  <si>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</si>
  <si>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</si>
  <si>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</si>
  <si>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</si>
  <si>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</si>
  <si>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</si>
  <si>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</si>
  <si>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</si>
  <si>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</si>
  <si>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</si>
  <si>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</si>
  <si>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</si>
  <si>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</si>
  <si>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</si>
  <si>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</si>
  <si>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</si>
  <si>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</si>
  <si>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</si>
  <si>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</si>
  <si>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</si>
  <si>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</si>
  <si>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</si>
  <si>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</si>
  <si>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</si>
  <si>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</si>
  <si>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</si>
  <si>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</si>
  <si>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</si>
  <si>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</si>
  <si>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</si>
  <si>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</si>
  <si>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</si>
  <si>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</si>
  <si>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</si>
  <si>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</si>
  <si>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</si>
  <si>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</si>
  <si>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</si>
  <si>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</si>
  <si>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</si>
  <si>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</si>
  <si>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</si>
  <si>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</si>
  <si>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</si>
  <si>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</si>
  <si>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</si>
  <si>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</si>
  <si>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</si>
  <si>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</si>
  <si>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</si>
  <si>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</si>
  <si>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</si>
  <si>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</si>
  <si>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</si>
  <si>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</si>
  <si>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</si>
  <si>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</si>
  <si>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</si>
  <si>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</si>
  <si>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</si>
  <si>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</si>
  <si>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</si>
  <si>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</si>
  <si>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</si>
  <si>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</si>
  <si>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</si>
  <si>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</si>
  <si>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</si>
  <si>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</si>
  <si>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</si>
  <si>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</si>
  <si>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</si>
  <si>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</si>
  <si>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</si>
  <si>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</si>
  <si>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</si>
  <si>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</si>
  <si>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</si>
  <si>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</si>
  <si>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</si>
  <si>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</si>
  <si>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</si>
  <si>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</si>
  <si>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</si>
  <si>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</si>
  <si>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</si>
  <si>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</si>
  <si>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</si>
  <si>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</si>
  <si>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</si>
  <si>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</si>
  <si>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</si>
  <si>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</si>
  <si>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</si>
  <si>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</si>
  <si>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</si>
  <si>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</si>
  <si>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</si>
  <si>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</si>
  <si>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</si>
  <si>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</si>
  <si>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</si>
  <si>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</si>
  <si>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</si>
  <si>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</si>
  <si>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</si>
  <si>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</si>
  <si>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</si>
  <si>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</si>
  <si>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</si>
  <si>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</si>
  <si>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</si>
  <si>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</si>
  <si>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</si>
  <si>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</si>
  <si>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</si>
  <si>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</si>
  <si>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</si>
  <si>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</si>
  <si>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</si>
  <si>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</si>
  <si>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</si>
  <si>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</si>
  <si>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</si>
  <si>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</si>
  <si>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</si>
  <si>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</si>
  <si>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</si>
  <si>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</si>
  <si>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</si>
  <si>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</si>
  <si>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</si>
  <si>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</si>
  <si>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</si>
  <si>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</si>
  <si>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</si>
  <si>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</si>
  <si>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</si>
  <si>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</si>
  <si>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</si>
  <si>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</si>
  <si>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</si>
  <si>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</si>
  <si>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</si>
  <si>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</si>
  <si>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</si>
  <si>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</si>
  <si>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</si>
  <si>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</si>
  <si>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</si>
  <si>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</si>
  <si>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</si>
  <si>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</si>
  <si>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</si>
  <si>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</si>
  <si>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</si>
  <si>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</si>
  <si>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</si>
  <si>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</si>
  <si>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</si>
  <si>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</si>
  <si>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</si>
  <si>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</si>
  <si>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</si>
  <si>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</si>
  <si>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</si>
  <si>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</si>
  <si>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</si>
  <si>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</si>
  <si>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</si>
  <si>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</si>
  <si>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</si>
  <si>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</si>
  <si>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</si>
  <si>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</si>
  <si>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</si>
  <si>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</si>
  <si>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</si>
  <si>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</si>
  <si>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</si>
  <si>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</si>
  <si>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</si>
  <si>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</si>
  <si>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</si>
  <si>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</si>
  <si>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</si>
  <si>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</si>
  <si>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</si>
  <si>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</si>
  <si>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</si>
  <si>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</si>
  <si>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</si>
  <si>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</si>
  <si>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</si>
  <si>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</si>
  <si>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</si>
  <si>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</si>
  <si>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</si>
  <si>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</si>
  <si>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</si>
  <si>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</si>
  <si>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</si>
  <si>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</si>
  <si>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</si>
  <si>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</si>
  <si>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</si>
  <si>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</si>
  <si>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</si>
  <si>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</si>
  <si>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</si>
  <si>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</si>
  <si>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</si>
  <si>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</si>
  <si>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</si>
  <si>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</si>
  <si>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</si>
  <si>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</si>
  <si>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</si>
  <si>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</si>
  <si>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</si>
  <si>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</si>
  <si>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</si>
  <si>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</si>
  <si>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</si>
  <si>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</si>
  <si>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</si>
  <si>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</si>
  <si>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</si>
  <si>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</si>
  <si>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</si>
  <si>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</si>
  <si>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</si>
  <si>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</si>
  <si>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</si>
  <si>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</si>
  <si>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</si>
  <si>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</si>
  <si>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</si>
  <si>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</si>
  <si>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</si>
  <si>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</si>
  <si>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</si>
  <si>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</si>
  <si>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</si>
  <si>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</si>
  <si>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</si>
  <si>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</si>
  <si>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</si>
  <si>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</si>
  <si>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</si>
  <si>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</si>
  <si>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</si>
  <si>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</si>
  <si>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</si>
  <si>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</si>
  <si>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</si>
  <si>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</si>
  <si>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</si>
  <si>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</si>
  <si>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</si>
  <si>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</si>
  <si>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</si>
  <si>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</si>
  <si>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</si>
  <si>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</si>
  <si>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</si>
  <si>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</si>
  <si>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</si>
  <si>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</si>
  <si>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</si>
  <si>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</si>
  <si>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</si>
  <si>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</si>
  <si>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</si>
  <si>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</si>
  <si>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</si>
  <si>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</si>
  <si>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</si>
  <si>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</si>
  <si>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</si>
  <si>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</si>
  <si>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</si>
  <si>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</si>
  <si>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</si>
  <si>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</si>
  <si>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</si>
  <si>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</si>
  <si>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</si>
  <si>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</si>
  <si>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</si>
  <si>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</si>
  <si>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</si>
  <si>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</si>
  <si>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</si>
  <si>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</si>
  <si>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</si>
  <si>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</si>
  <si>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</si>
  <si>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</si>
  <si>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</si>
  <si>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</si>
  <si>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</si>
  <si>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</si>
  <si>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</si>
  <si>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</si>
  <si>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</si>
  <si>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</si>
  <si>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</si>
  <si>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</si>
  <si>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</si>
  <si>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</si>
  <si>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</si>
  <si>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</si>
  <si>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</si>
  <si>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</si>
  <si>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</si>
  <si>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</si>
  <si>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</si>
  <si>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</si>
  <si>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</si>
  <si>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</si>
  <si>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</si>
  <si>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</si>
  <si>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</si>
  <si>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</si>
  <si>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</si>
  <si>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</si>
  <si>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</si>
  <si>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</si>
  <si>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</si>
  <si>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</si>
  <si>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</si>
  <si>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</si>
  <si>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</si>
  <si>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</si>
  <si>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</si>
  <si>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</si>
  <si>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</si>
  <si>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</si>
  <si>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</si>
  <si>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</si>
  <si>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</si>
  <si>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</si>
  <si>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</si>
  <si>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</si>
  <si>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</si>
  <si>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</si>
  <si>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</si>
  <si>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</si>
  <si>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</si>
  <si>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</si>
  <si>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</si>
  <si>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</si>
  <si>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</si>
  <si>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</si>
  <si>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</si>
  <si>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</si>
  <si>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</si>
  <si>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</si>
  <si>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</si>
  <si>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</si>
  <si>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</si>
  <si>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</si>
  <si>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</si>
  <si>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</si>
  <si>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</si>
  <si>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</si>
  <si>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</si>
  <si>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</si>
  <si>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</si>
  <si>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</si>
  <si>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</si>
  <si>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</si>
  <si>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</si>
  <si>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</si>
  <si>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</si>
  <si>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</si>
  <si>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</si>
  <si>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</si>
  <si>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</si>
  <si>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</si>
  <si>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</si>
  <si>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</si>
  <si>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</si>
  <si>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</si>
  <si>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</si>
  <si>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</si>
  <si>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</si>
  <si>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</si>
  <si>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</si>
  <si>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</si>
  <si>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</si>
  <si>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</si>
  <si>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</si>
  <si>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</si>
  <si>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</si>
  <si>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</si>
  <si>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</si>
  <si>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</si>
  <si>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</si>
  <si>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</si>
  <si>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</si>
  <si>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</si>
  <si>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</si>
  <si>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</si>
  <si>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</si>
  <si>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</si>
  <si>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</si>
  <si>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</si>
  <si>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</si>
  <si>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</si>
  <si>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</si>
  <si>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</si>
  <si>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</si>
  <si>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</si>
  <si>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</si>
  <si>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</si>
  <si>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</si>
  <si>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</si>
  <si>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</si>
  <si>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</si>
  <si>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</si>
  <si>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</si>
  <si>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</si>
  <si>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</si>
  <si>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</si>
  <si>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</si>
  <si>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</si>
  <si>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</si>
  <si>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</si>
  <si>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</si>
  <si>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</si>
  <si>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</si>
  <si>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</si>
  <si>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</si>
  <si>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</si>
  <si>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</si>
  <si>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</si>
  <si>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</si>
  <si>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</si>
  <si>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</si>
  <si>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</si>
  <si>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</si>
  <si>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</si>
  <si>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</si>
  <si>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</si>
  <si>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</si>
  <si>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</si>
  <si>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</si>
  <si>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</si>
  <si>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</si>
  <si>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</si>
  <si>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</si>
  <si>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</si>
  <si>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</si>
  <si>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</si>
  <si>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</si>
  <si>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</si>
  <si>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</si>
  <si>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</si>
  <si>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</si>
  <si>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</si>
  <si>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</si>
  <si>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</si>
  <si>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</si>
  <si>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</si>
  <si>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</si>
  <si>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</si>
  <si>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</si>
  <si>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</si>
  <si>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</si>
  <si>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</si>
  <si>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</si>
  <si>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</si>
  <si>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</si>
  <si>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</si>
  <si>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</si>
  <si>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</si>
  <si>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</si>
  <si>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</si>
  <si>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</si>
  <si>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</si>
  <si>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</si>
  <si>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</si>
  <si>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</si>
  <si>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</si>
  <si>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</si>
  <si>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</si>
  <si>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</si>
  <si>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</si>
  <si>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</si>
  <si>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</si>
  <si>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</si>
  <si>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</si>
  <si>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</si>
  <si>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</si>
  <si>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</si>
  <si>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</si>
  <si>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</si>
  <si>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</si>
  <si>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</si>
  <si>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</si>
  <si>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</si>
  <si>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</si>
  <si>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</si>
  <si>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</si>
  <si>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</si>
  <si>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</si>
  <si>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</si>
  <si>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</si>
  <si>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</si>
  <si>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</si>
  <si>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</si>
  <si>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</si>
  <si>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</si>
  <si>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</si>
  <si>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</si>
  <si>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</si>
  <si>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</si>
  <si>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</si>
  <si>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</si>
  <si>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</si>
  <si>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</si>
  <si>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</si>
  <si>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</si>
  <si>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</si>
  <si>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</si>
  <si>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</si>
  <si>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</si>
  <si>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</si>
  <si>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</si>
  <si>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</si>
  <si>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</si>
  <si>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</si>
  <si>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</si>
  <si>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</si>
  <si>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</si>
  <si>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</si>
  <si>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</si>
  <si>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</si>
  <si>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</si>
  <si>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</si>
  <si>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</si>
  <si>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</si>
  <si>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</si>
  <si>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</si>
  <si>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</si>
  <si>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</si>
  <si>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</si>
  <si>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</si>
  <si>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</si>
  <si>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</si>
  <si>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</si>
  <si>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</si>
  <si>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</si>
  <si>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</si>
  <si>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</si>
  <si>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</si>
  <si>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</si>
  <si>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</si>
  <si>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</si>
  <si>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</si>
  <si>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</si>
  <si>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</si>
  <si>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</si>
  <si>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</si>
  <si>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</si>
  <si>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</si>
  <si>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</si>
  <si>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</si>
  <si>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</si>
  <si>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</si>
  <si>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</si>
  <si>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</si>
  <si>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</si>
  <si>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</si>
  <si>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</si>
  <si>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</si>
  <si>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</si>
  <si>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</si>
  <si>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</si>
  <si>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</si>
  <si>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</si>
  <si>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</si>
  <si>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</si>
  <si>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</si>
  <si>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</si>
  <si>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</si>
  <si>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</si>
  <si>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</si>
  <si>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</si>
  <si>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</si>
  <si>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</si>
  <si>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</si>
  <si>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</si>
  <si>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</si>
  <si>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</si>
  <si>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</si>
  <si>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</si>
  <si>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</si>
  <si>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</si>
  <si>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</si>
  <si>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</si>
  <si>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</si>
  <si>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</si>
  <si>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</si>
  <si>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</si>
  <si>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</si>
  <si>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</si>
  <si>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</si>
  <si>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</si>
  <si>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</si>
  <si>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</si>
  <si>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</si>
  <si>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</si>
  <si>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</si>
  <si>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</si>
  <si>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</si>
  <si>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</si>
  <si>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</si>
  <si>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</si>
  <si>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</si>
  <si>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</si>
  <si>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</si>
  <si>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</si>
  <si>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</si>
  <si>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</si>
  <si>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</si>
  <si>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</si>
  <si>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</si>
  <si>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</si>
  <si>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</si>
  <si>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</si>
  <si>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</si>
  <si>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</si>
  <si>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</si>
  <si>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</si>
  <si>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</si>
  <si>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</si>
  <si>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</si>
  <si>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</si>
  <si>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</si>
  <si>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</si>
  <si>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</si>
  <si>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</si>
  <si>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</si>
  <si>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</si>
  <si>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</si>
  <si>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</si>
  <si>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</si>
  <si>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</si>
  <si>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</si>
  <si>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</si>
  <si>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</si>
  <si>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</si>
  <si>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</si>
  <si>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</si>
  <si>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</si>
  <si>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</si>
  <si>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</si>
  <si>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</si>
  <si>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</si>
  <si>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</si>
  <si>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</si>
  <si>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</si>
  <si>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</si>
  <si>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</si>
  <si>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</si>
  <si>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</si>
  <si>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</si>
  <si>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</si>
  <si>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</si>
  <si>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</si>
  <si>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</si>
  <si>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</si>
  <si>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</si>
  <si>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</si>
  <si>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</si>
  <si>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</si>
  <si>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</si>
  <si>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</si>
  <si>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</si>
  <si>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</si>
  <si>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</si>
  <si>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</si>
  <si>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</si>
  <si>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</si>
  <si>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</si>
  <si>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</si>
  <si>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</si>
  <si>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</si>
  <si>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</si>
  <si>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</si>
  <si>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</si>
  <si>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</si>
  <si>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</si>
  <si>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</si>
  <si>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</si>
  <si>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</si>
  <si>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</si>
  <si>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</si>
  <si>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</si>
  <si>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</si>
  <si>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</si>
  <si>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</si>
  <si>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</si>
  <si>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</si>
  <si>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</si>
  <si>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</si>
  <si>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</si>
  <si>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</si>
  <si>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</si>
  <si>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</si>
  <si>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</si>
  <si>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</si>
  <si>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</si>
  <si>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</si>
  <si>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</si>
  <si>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</si>
  <si>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</si>
  <si>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</si>
  <si>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</si>
  <si>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</si>
  <si>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</si>
  <si>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</si>
  <si>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</si>
  <si>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</si>
  <si>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</si>
  <si>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</si>
  <si>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</si>
  <si>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</si>
  <si>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</si>
  <si>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</si>
  <si>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</si>
  <si>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</si>
  <si>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</si>
  <si>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</si>
  <si>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</si>
  <si>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</si>
  <si>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</si>
  <si>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</si>
  <si>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</si>
  <si>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</si>
  <si>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</si>
  <si>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</si>
  <si>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</si>
  <si>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</si>
  <si>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</si>
  <si>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</si>
  <si>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</si>
  <si>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</si>
  <si>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</si>
  <si>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</si>
  <si>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</si>
  <si>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</si>
  <si>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</si>
  <si>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</si>
  <si>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</si>
  <si>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</si>
  <si>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</si>
  <si>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</si>
  <si>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</si>
  <si>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</si>
  <si>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</si>
  <si>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</si>
  <si>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</si>
  <si>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</si>
  <si>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</si>
  <si>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</si>
  <si>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</si>
  <si>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</si>
  <si>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</si>
  <si>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</si>
  <si>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</si>
  <si>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</si>
  <si>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</si>
  <si>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</si>
  <si>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</si>
  <si>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</si>
  <si>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</si>
  <si>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</si>
  <si>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</si>
  <si>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</si>
  <si>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</si>
  <si>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</si>
  <si>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</si>
  <si>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</si>
  <si>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</si>
  <si>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</si>
  <si>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</si>
  <si>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</si>
  <si>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</si>
  <si>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</si>
  <si>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</si>
  <si>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</si>
  <si>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</si>
  <si>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</si>
  <si>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</si>
  <si>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</si>
  <si>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</si>
  <si>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</si>
  <si>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</si>
  <si>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</si>
  <si>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</si>
  <si>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</si>
  <si>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</si>
  <si>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</si>
  <si>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</si>
  <si>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</si>
  <si>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</si>
  <si>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</si>
  <si>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</si>
  <si>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</si>
  <si>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</si>
  <si>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</si>
  <si>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</si>
  <si>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</si>
  <si>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</si>
  <si>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</si>
  <si>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</si>
  <si>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</si>
  <si>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</si>
  <si>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</si>
  <si>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</si>
  <si>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</si>
  <si>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</si>
  <si>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</si>
  <si>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</si>
  <si>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</si>
  <si>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</si>
  <si>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</si>
  <si>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</si>
  <si>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</si>
  <si>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</si>
  <si>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</si>
  <si>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</si>
  <si>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</si>
  <si>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</si>
  <si>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</si>
  <si>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</si>
  <si>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</si>
  <si>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</si>
  <si>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</si>
  <si>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</si>
  <si>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</si>
  <si>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</si>
  <si>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</si>
  <si>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</si>
  <si>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</si>
  <si>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</si>
  <si>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</si>
  <si>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</si>
  <si>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</si>
  <si>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</si>
  <si>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</si>
  <si>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</si>
  <si>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</si>
  <si>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</si>
  <si>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</si>
  <si>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</si>
  <si>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</si>
  <si>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</si>
  <si>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</si>
  <si>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</si>
  <si>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</si>
  <si>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</si>
  <si>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</si>
  <si>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</si>
  <si>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</si>
  <si>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</si>
  <si>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</si>
  <si>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</si>
  <si>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</si>
  <si>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</si>
  <si>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</si>
  <si>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</si>
  <si>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</si>
  <si>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</si>
  <si>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</si>
  <si>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</si>
  <si>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</si>
  <si>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</si>
  <si>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</si>
  <si>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</si>
  <si>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</si>
  <si>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</si>
  <si>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</si>
  <si>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</si>
  <si>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</si>
  <si>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</si>
  <si>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</si>
  <si>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</si>
  <si>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</si>
  <si>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</si>
  <si>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</si>
  <si>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</si>
  <si>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</si>
  <si>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</si>
  <si>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</si>
  <si>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</si>
  <si>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</si>
  <si>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</si>
  <si>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</si>
  <si>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</si>
  <si>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</si>
  <si>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</si>
  <si>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</si>
  <si>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</si>
  <si>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</si>
  <si>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</si>
  <si>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</si>
  <si>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</si>
  <si>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</si>
  <si>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</si>
  <si>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</si>
  <si>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</si>
  <si>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</si>
  <si>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</si>
  <si>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</si>
  <si>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</si>
  <si>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</si>
  <si>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</si>
  <si>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</si>
  <si>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</si>
  <si>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</si>
  <si>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</si>
  <si>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</si>
  <si>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</si>
  <si>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</si>
  <si>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</si>
  <si>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</si>
  <si>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</si>
  <si>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</si>
  <si>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</si>
  <si>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</si>
  <si>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</si>
  <si>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</si>
  <si>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</si>
  <si>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</si>
  <si>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</si>
  <si>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</si>
  <si>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</si>
  <si>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</si>
  <si>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</si>
  <si>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</si>
  <si>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</si>
  <si>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</si>
  <si>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</si>
  <si>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</si>
  <si>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</si>
  <si>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</si>
  <si>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</si>
  <si>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</si>
  <si>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</si>
  <si>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</si>
  <si>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</si>
  <si>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</si>
  <si>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</si>
  <si>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</si>
  <si>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</si>
  <si>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</si>
  <si>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</si>
  <si>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</si>
  <si>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</si>
  <si>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</si>
  <si>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</si>
  <si>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</si>
  <si>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</si>
  <si>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</si>
  <si>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</si>
  <si>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</si>
  <si>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</si>
  <si>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</si>
  <si>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</si>
  <si>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</si>
  <si>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</si>
  <si>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</si>
  <si>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</si>
  <si>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</si>
  <si>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</si>
  <si>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</si>
  <si>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</si>
  <si>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</si>
  <si>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</si>
  <si>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</si>
  <si>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</si>
  <si>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</si>
  <si>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</si>
  <si>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</si>
  <si>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</si>
  <si>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</si>
  <si>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</si>
  <si>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</si>
  <si>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</si>
  <si>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</si>
  <si>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</si>
  <si>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</si>
  <si>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</si>
  <si>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</si>
  <si>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</si>
  <si>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</si>
  <si>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</si>
  <si>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</si>
  <si>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</si>
  <si>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</si>
  <si>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</si>
  <si>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</si>
  <si>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</si>
  <si>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</si>
  <si>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</si>
  <si>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</si>
  <si>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</si>
  <si>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</si>
  <si>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</si>
  <si>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</si>
  <si>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</si>
  <si>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</si>
  <si>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</si>
  <si>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</si>
  <si>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</si>
  <si>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</si>
  <si>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</si>
  <si>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</si>
  <si>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</si>
  <si>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</si>
  <si>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</si>
  <si>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</si>
  <si>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</si>
  <si>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</si>
  <si>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</si>
  <si>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</si>
  <si>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</si>
  <si>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</si>
  <si>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</si>
  <si>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</si>
  <si>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</si>
  <si>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</si>
  <si>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</si>
  <si>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</si>
  <si>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</si>
  <si>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</si>
  <si>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</si>
  <si>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</si>
  <si>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</si>
  <si>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</si>
  <si>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</si>
  <si>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</si>
  <si>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</si>
  <si>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</si>
  <si>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</si>
  <si>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</si>
  <si>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</si>
  <si>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</si>
  <si>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</si>
  <si>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</si>
  <si>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</si>
  <si>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</si>
  <si>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</si>
  <si>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</si>
  <si>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</si>
  <si>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</si>
  <si>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</si>
  <si>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</si>
  <si>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</si>
  <si>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</si>
  <si>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</si>
  <si>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</si>
  <si>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</si>
  <si>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</si>
  <si>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</si>
  <si>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</si>
  <si>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</si>
  <si>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</si>
  <si>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</si>
  <si>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</si>
  <si>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</si>
  <si>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</si>
  <si>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</si>
  <si>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</si>
  <si>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</si>
  <si>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</si>
  <si>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</si>
  <si>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</si>
  <si>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</si>
  <si>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</si>
  <si>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</si>
  <si>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</si>
  <si>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</si>
  <si>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</si>
  <si>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</si>
  <si>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</si>
  <si>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</si>
  <si>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</si>
  <si>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</si>
  <si>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</si>
  <si>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</si>
  <si>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</si>
  <si>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</si>
  <si>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</si>
  <si>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</si>
  <si>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</si>
  <si>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</si>
  <si>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</si>
  <si>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</si>
  <si>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</si>
  <si>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</si>
  <si>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</si>
  <si>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</si>
  <si>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</si>
  <si>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</si>
  <si>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</si>
  <si>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</si>
  <si>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</si>
  <si>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</si>
  <si>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</si>
  <si>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</si>
  <si>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</si>
  <si>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</si>
  <si>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</si>
  <si>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</si>
  <si>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</si>
  <si>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</si>
  <si>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</si>
  <si>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</si>
  <si>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</si>
  <si>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</si>
  <si>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</si>
  <si>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</si>
  <si>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</si>
  <si>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</si>
  <si>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</si>
  <si>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</si>
  <si>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</si>
  <si>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</si>
  <si>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</si>
  <si>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</si>
  <si>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</si>
  <si>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</si>
  <si>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</si>
  <si>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</si>
  <si>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</si>
  <si>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</si>
  <si>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</si>
  <si>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</si>
  <si>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</si>
  <si>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</si>
  <si>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</si>
  <si>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</si>
  <si>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</si>
  <si>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</si>
  <si>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</si>
  <si>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</si>
  <si>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</si>
  <si>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</si>
  <si>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</si>
  <si>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</si>
  <si>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</si>
  <si>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</si>
  <si>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</si>
  <si>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</si>
  <si>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</si>
  <si>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</si>
  <si>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</si>
  <si>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</si>
  <si>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</si>
  <si>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</si>
  <si>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</si>
  <si>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</si>
  <si>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</si>
  <si>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</si>
  <si>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</si>
  <si>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</si>
  <si>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</si>
  <si>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</si>
  <si>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</si>
  <si>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</si>
  <si>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</si>
  <si>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</si>
  <si>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</si>
  <si>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</si>
  <si>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</si>
  <si>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</si>
  <si>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</si>
  <si>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</si>
  <si>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</si>
  <si>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</si>
  <si>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</si>
  <si>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</si>
  <si>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</si>
  <si>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</si>
  <si>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</si>
  <si>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</si>
  <si>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</si>
  <si>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</si>
  <si>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</si>
  <si>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</si>
  <si>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</si>
  <si>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</si>
  <si>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</si>
  <si>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</si>
  <si>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</si>
  <si>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</si>
  <si>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</si>
  <si>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</si>
  <si>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</si>
  <si>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</si>
  <si>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</si>
  <si>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</si>
  <si>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</si>
  <si>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</si>
  <si>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</si>
  <si>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</si>
  <si>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</si>
  <si>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</si>
  <si>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</si>
  <si>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</si>
  <si>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</si>
  <si>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</si>
  <si>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</si>
  <si>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</si>
  <si>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</si>
  <si>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</si>
  <si>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</si>
  <si>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</si>
  <si>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</si>
  <si>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</si>
  <si>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</si>
  <si>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</si>
  <si>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</si>
  <si>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</si>
  <si>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</si>
  <si>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</si>
  <si>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</si>
  <si>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</si>
  <si>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</si>
  <si>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</si>
  <si>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</si>
  <si>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</si>
  <si>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</si>
  <si>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</si>
  <si>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</si>
  <si>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</si>
  <si>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</si>
  <si>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</si>
  <si>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</si>
  <si>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</si>
  <si>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</si>
  <si>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</si>
  <si>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</si>
  <si>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</si>
  <si>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</si>
  <si>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</si>
  <si>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</si>
  <si>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</si>
  <si>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</si>
  <si>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</si>
  <si>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</si>
  <si>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</si>
  <si>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</si>
  <si>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</si>
  <si>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</si>
  <si>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</si>
  <si>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</si>
  <si>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</si>
  <si>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</si>
  <si>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</si>
  <si>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</si>
  <si>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</si>
  <si>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</si>
  <si>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</si>
  <si>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</si>
  <si>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</si>
  <si>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</si>
  <si>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</si>
  <si>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</si>
  <si>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</si>
  <si>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</si>
  <si>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</si>
  <si>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</si>
  <si>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</si>
  <si>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</si>
  <si>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</si>
  <si>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</si>
  <si>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</si>
  <si>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</si>
  <si>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</si>
  <si>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</si>
  <si>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</si>
  <si>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</si>
  <si>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</si>
  <si>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</si>
  <si>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</si>
  <si>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</si>
  <si>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</si>
  <si>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</si>
  <si>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</si>
  <si>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</si>
  <si>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</si>
  <si>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</si>
  <si>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</si>
  <si>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</si>
  <si>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</si>
  <si>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</si>
  <si>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</si>
  <si>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</si>
  <si>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</si>
  <si>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</si>
  <si>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</si>
  <si>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</si>
  <si>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</si>
  <si>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</si>
  <si>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</si>
  <si>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</si>
  <si>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</si>
  <si>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</si>
  <si>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</si>
  <si>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</si>
  <si>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</si>
  <si>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</si>
  <si>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</si>
  <si>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</si>
  <si>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</si>
  <si>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</si>
  <si>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</si>
  <si>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</si>
  <si>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</si>
  <si>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</si>
  <si>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</si>
  <si>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</si>
  <si>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</si>
  <si>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</si>
  <si>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</si>
  <si>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</si>
  <si>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</si>
  <si>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</si>
  <si>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</si>
  <si>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</si>
  <si>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</si>
  <si>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</si>
  <si>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</si>
  <si>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</si>
  <si>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</si>
  <si>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</si>
  <si>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</si>
  <si>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</si>
  <si>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</si>
  <si>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</si>
  <si>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</si>
  <si>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</si>
  <si>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</si>
  <si>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</si>
  <si>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</si>
  <si>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</si>
  <si>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</si>
  <si>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</si>
  <si>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</si>
  <si>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</si>
  <si>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</si>
  <si>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</si>
  <si>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</si>
  <si>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</si>
  <si>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</si>
  <si>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</si>
  <si>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</si>
  <si>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</si>
  <si>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</si>
  <si>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</si>
  <si>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</si>
  <si>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</si>
  <si>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</si>
  <si>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</si>
  <si>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</si>
  <si>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</si>
  <si>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</si>
  <si>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</si>
  <si>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</si>
  <si>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</si>
  <si>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</si>
  <si>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</si>
  <si>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</si>
  <si>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</si>
  <si>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</si>
  <si>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</si>
  <si>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</si>
  <si>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</si>
  <si>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</si>
  <si>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</si>
  <si>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</si>
  <si>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</si>
  <si>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</si>
  <si>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</si>
  <si>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</si>
  <si>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</si>
  <si>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</si>
  <si>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</si>
  <si>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</si>
  <si>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</si>
  <si>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</si>
  <si>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</si>
  <si>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</si>
  <si>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</si>
  <si>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</si>
  <si>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</si>
  <si>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</si>
  <si>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</si>
  <si>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</si>
  <si>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</si>
  <si>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</si>
  <si>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</si>
  <si>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</si>
  <si>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</si>
  <si>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</si>
  <si>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</si>
  <si>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</si>
  <si>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</si>
  <si>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</si>
  <si>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</si>
  <si>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</si>
  <si>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</si>
  <si>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</si>
  <si>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</si>
  <si>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</si>
  <si>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</si>
  <si>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</si>
  <si>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</si>
  <si>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</si>
  <si>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</si>
  <si>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</si>
  <si>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</si>
  <si>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</si>
  <si>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</si>
  <si>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</si>
  <si>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</si>
  <si>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</si>
  <si>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</si>
  <si>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</si>
  <si>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</si>
  <si>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</si>
  <si>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</si>
  <si>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</si>
  <si>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</si>
  <si>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</si>
  <si>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</si>
  <si>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</si>
  <si>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</si>
  <si>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</si>
  <si>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</si>
  <si>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</si>
  <si>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</si>
  <si>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</si>
  <si>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</si>
  <si>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</si>
  <si>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</si>
  <si>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</si>
  <si>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</si>
  <si>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</si>
  <si>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</si>
  <si>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</si>
  <si>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</si>
  <si>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</si>
  <si>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</si>
  <si>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</si>
  <si>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</si>
  <si>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</si>
  <si>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</si>
  <si>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</si>
  <si>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</si>
  <si>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</si>
  <si>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</si>
  <si>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</si>
  <si>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</si>
  <si>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</si>
  <si>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</si>
  <si>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</si>
  <si>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</si>
  <si>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</si>
  <si>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</si>
  <si>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</si>
  <si>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</si>
  <si>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</si>
  <si>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</si>
  <si>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</si>
  <si>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</si>
  <si>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</si>
  <si>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</si>
  <si>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</si>
  <si>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</si>
  <si>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</si>
  <si>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</si>
  <si>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</si>
  <si>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</si>
  <si>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</si>
  <si>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</si>
  <si>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</si>
  <si>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</si>
  <si>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</si>
  <si>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</si>
  <si>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</si>
  <si>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</si>
  <si>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</si>
  <si>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</si>
  <si>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</si>
  <si>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</si>
  <si>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</si>
  <si>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</si>
  <si>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</si>
  <si>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</si>
  <si>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</si>
  <si>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</si>
  <si>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</si>
  <si>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</si>
  <si>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</si>
  <si>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</si>
  <si>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</si>
  <si>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</si>
  <si>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</si>
  <si>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</si>
  <si>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</si>
  <si>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</si>
  <si>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</si>
  <si>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</si>
  <si>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</si>
  <si>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</si>
  <si>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</si>
  <si>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</si>
  <si>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</si>
  <si>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</si>
  <si>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</si>
  <si>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</si>
  <si>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</si>
  <si>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</si>
  <si>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</si>
  <si>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</si>
  <si>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</si>
  <si>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</si>
  <si>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</si>
  <si>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</si>
  <si>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</si>
  <si>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</si>
  <si>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</si>
  <si>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</si>
  <si>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</si>
  <si>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</si>
  <si>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</si>
  <si>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</si>
  <si>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</si>
  <si>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</si>
  <si>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</si>
  <si>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</si>
  <si>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</si>
  <si>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</si>
  <si>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</si>
  <si>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</si>
  <si>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</si>
  <si>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</si>
  <si>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</si>
  <si>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</si>
  <si>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</si>
  <si>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</si>
  <si>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</si>
  <si>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</si>
  <si>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</si>
  <si>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</si>
  <si>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</si>
  <si>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</si>
  <si>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</si>
  <si>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</si>
  <si>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</si>
  <si>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</si>
  <si>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</si>
  <si>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</si>
  <si>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</si>
  <si>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</si>
  <si>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</si>
  <si>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</si>
  <si>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</si>
  <si>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</si>
  <si>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</si>
  <si>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</si>
  <si>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</si>
  <si>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</si>
  <si>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</si>
  <si>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</si>
  <si>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</si>
  <si>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</si>
  <si>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</si>
  <si>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</si>
  <si>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</si>
  <si>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</si>
  <si>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</si>
  <si>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</si>
  <si>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</si>
  <si>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</si>
  <si>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</si>
  <si>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</si>
  <si>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</si>
  <si>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</si>
  <si>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</si>
  <si>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</si>
  <si>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</si>
  <si>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</si>
  <si>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</si>
  <si>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</si>
  <si>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</si>
  <si>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</si>
  <si>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</si>
  <si>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</si>
  <si>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</si>
  <si>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</si>
  <si>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</si>
  <si>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</si>
  <si>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</si>
  <si>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</si>
  <si>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</si>
  <si>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</si>
  <si>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</si>
  <si>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</si>
  <si>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</si>
  <si>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</si>
  <si>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</si>
  <si>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</si>
  <si>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</si>
  <si>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</si>
  <si>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</si>
  <si>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</si>
  <si>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</si>
  <si>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</si>
  <si>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</si>
  <si>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</si>
  <si>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</si>
  <si>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</si>
  <si>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</si>
  <si>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</si>
  <si>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</si>
  <si>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</si>
  <si>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</si>
  <si>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</si>
  <si>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</si>
  <si>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</si>
  <si>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</si>
  <si>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</si>
  <si>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</si>
  <si>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</si>
  <si>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</si>
  <si>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</si>
  <si>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</si>
  <si>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</si>
  <si>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</si>
  <si>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</si>
  <si>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</si>
  <si>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</si>
  <si>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</si>
  <si>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</si>
  <si>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</si>
  <si>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</si>
  <si>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</si>
  <si>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</si>
  <si>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</si>
  <si>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</si>
  <si>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</si>
  <si>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</si>
  <si>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</si>
  <si>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</si>
  <si>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</si>
  <si>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</si>
  <si>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</si>
  <si>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</si>
  <si>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</si>
  <si>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</si>
  <si>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</si>
  <si>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</si>
  <si>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</si>
  <si>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</si>
  <si>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</si>
  <si>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</si>
  <si>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</si>
  <si>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</si>
  <si>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</si>
  <si>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</si>
  <si>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</si>
  <si>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</si>
  <si>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</si>
  <si>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</si>
  <si>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</si>
  <si>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</si>
  <si>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</si>
  <si>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</si>
  <si>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</si>
  <si>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</si>
  <si>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</si>
  <si>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</si>
  <si>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</si>
  <si>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</si>
  <si>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</si>
  <si>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</si>
  <si>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</si>
  <si>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</si>
  <si>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</si>
  <si>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</si>
  <si>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</si>
  <si>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</si>
  <si>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</si>
  <si>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</si>
  <si>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</si>
  <si>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</si>
  <si>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</si>
  <si>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</si>
  <si>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</si>
  <si>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</si>
  <si>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</si>
  <si>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</si>
  <si>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</si>
  <si>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</si>
  <si>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</si>
  <si>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</si>
  <si>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</si>
  <si>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</si>
  <si>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</si>
  <si>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</si>
  <si>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</si>
  <si>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</si>
  <si>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</si>
  <si>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</si>
  <si>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</si>
  <si>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</si>
  <si>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</si>
  <si>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</si>
  <si>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</si>
  <si>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</si>
  <si>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</si>
  <si>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</si>
  <si>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</si>
  <si>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</si>
  <si>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</si>
  <si>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</si>
  <si>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</si>
  <si>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</si>
  <si>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</si>
  <si>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</si>
  <si>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</si>
  <si>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</si>
  <si>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</si>
  <si>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</si>
  <si>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</si>
  <si>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</si>
  <si>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</si>
  <si>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</si>
  <si>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</si>
  <si>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</si>
  <si>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</si>
  <si>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</si>
  <si>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</si>
  <si>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</si>
  <si>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</si>
  <si>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</si>
  <si>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</si>
  <si>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</si>
  <si>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</si>
  <si>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</si>
  <si>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</si>
  <si>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</si>
  <si>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</si>
  <si>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</si>
  <si>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</si>
  <si>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</si>
  <si>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</si>
  <si>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</si>
  <si>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</si>
  <si>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</si>
  <si>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</si>
  <si>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</si>
  <si>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</si>
  <si>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</si>
  <si>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</si>
  <si>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</si>
  <si>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</si>
  <si>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</si>
  <si>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</si>
  <si>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</si>
  <si>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</si>
  <si>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</si>
  <si>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</si>
  <si>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</si>
  <si>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</si>
  <si>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</si>
  <si>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</si>
  <si>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</si>
  <si>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</si>
  <si>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</si>
  <si>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</si>
  <si>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</si>
  <si>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</si>
  <si>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</si>
  <si>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</si>
  <si>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</si>
  <si>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</si>
  <si>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</si>
  <si>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</si>
  <si>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</si>
  <si>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</si>
  <si>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</si>
  <si>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</si>
  <si>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</si>
  <si>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</si>
  <si>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</si>
  <si>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</si>
  <si>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</si>
  <si>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</si>
  <si>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</si>
  <si>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</si>
  <si>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</si>
  <si>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</si>
  <si>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</si>
  <si>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</si>
  <si>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</si>
  <si>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</si>
  <si>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</si>
  <si>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</si>
  <si>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</si>
  <si>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</si>
  <si>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</si>
  <si>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</si>
  <si>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</si>
  <si>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</si>
  <si>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</si>
  <si>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</si>
  <si>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</si>
  <si>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</si>
  <si>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</si>
  <si>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</si>
  <si>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</si>
  <si>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</si>
  <si>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</si>
  <si>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</si>
  <si>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</si>
  <si>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</si>
  <si>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</si>
  <si>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</si>
  <si>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</si>
  <si>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</si>
  <si>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</si>
  <si>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</si>
  <si>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</si>
  <si>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</si>
  <si>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</si>
  <si>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</si>
  <si>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</si>
  <si>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</si>
  <si>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</si>
  <si>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</si>
  <si>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</si>
  <si>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</si>
  <si>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</si>
  <si>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</si>
  <si>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</si>
  <si>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</si>
  <si>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</si>
  <si>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</si>
  <si>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</si>
  <si>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</si>
  <si>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</si>
  <si>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</si>
  <si>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</si>
  <si>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</si>
  <si>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</si>
  <si>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</si>
  <si>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</si>
  <si>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</si>
  <si>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</si>
  <si>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</si>
  <si>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</si>
  <si>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</si>
  <si>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</si>
  <si>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</si>
  <si>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</si>
  <si>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</si>
  <si>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</si>
  <si>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</si>
  <si>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</si>
  <si>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</si>
  <si>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</si>
  <si>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</si>
  <si>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</si>
  <si>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</si>
  <si>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</si>
  <si>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</si>
  <si>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</si>
  <si>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</si>
  <si>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</si>
  <si>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</si>
  <si>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</si>
  <si>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</si>
  <si>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</si>
  <si>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</si>
  <si>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</si>
  <si>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</si>
  <si>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</si>
  <si>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</si>
  <si>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</si>
  <si>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</si>
  <si>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</si>
  <si>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</si>
  <si>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</si>
  <si>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</si>
  <si>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</si>
  <si>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</si>
  <si>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</si>
  <si>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</si>
  <si>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</si>
  <si>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</si>
  <si>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</si>
  <si>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</si>
  <si>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</si>
  <si>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</si>
  <si>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</si>
  <si>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</si>
  <si>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</si>
  <si>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</si>
  <si>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</si>
  <si>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</si>
  <si>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</si>
  <si>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</si>
  <si>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</si>
  <si>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</si>
  <si>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</si>
  <si>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</si>
  <si>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</si>
  <si>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</si>
  <si>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</si>
  <si>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</si>
  <si>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</si>
  <si>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</si>
  <si>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</si>
  <si>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</si>
  <si>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</si>
  <si>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</si>
  <si>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</si>
  <si>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</si>
  <si>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</si>
  <si>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</si>
  <si>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</si>
  <si>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</si>
  <si>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</si>
  <si>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</si>
  <si>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</si>
  <si>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</si>
  <si>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</si>
  <si>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</si>
  <si>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</si>
  <si>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</si>
  <si>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</si>
  <si>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</si>
  <si>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</si>
  <si>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</si>
  <si>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</si>
  <si>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</si>
  <si>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</si>
  <si>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</si>
  <si>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</si>
  <si>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</si>
  <si>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</si>
  <si>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</si>
  <si>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</si>
  <si>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</si>
  <si>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</si>
  <si>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</si>
  <si>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</si>
  <si>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</si>
  <si>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</si>
  <si>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</si>
  <si>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</si>
  <si>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</si>
  <si>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</si>
  <si>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</si>
  <si>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</si>
  <si>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</si>
  <si>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</si>
  <si>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</si>
  <si>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</si>
  <si>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</si>
  <si>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</si>
  <si>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</si>
  <si>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</si>
  <si>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</si>
  <si>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</si>
  <si>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</si>
  <si>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</si>
  <si>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</si>
  <si>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</si>
  <si>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</si>
  <si>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</si>
  <si>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</si>
  <si>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</si>
  <si>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</si>
  <si>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</si>
  <si>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</si>
  <si>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</si>
  <si>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</si>
  <si>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</si>
  <si>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</si>
  <si>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</si>
  <si>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</si>
  <si>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</si>
  <si>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</si>
  <si>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</si>
  <si>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</si>
  <si>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</si>
  <si>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</si>
  <si>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</si>
  <si>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</si>
  <si>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</si>
  <si>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</si>
  <si>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</si>
  <si>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</si>
  <si>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</si>
  <si>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</si>
  <si>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</si>
  <si>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</si>
  <si>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</si>
  <si>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</si>
  <si>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</si>
  <si>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</si>
  <si>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</si>
  <si>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</si>
  <si>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</si>
  <si>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</si>
  <si>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</si>
  <si>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</si>
  <si>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</si>
  <si>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</si>
  <si>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</si>
  <si>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</si>
  <si>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</si>
  <si>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</si>
  <si>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</si>
  <si>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</si>
  <si>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</si>
  <si>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</si>
  <si>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</si>
  <si>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</si>
  <si>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</si>
  <si>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</si>
  <si>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</si>
  <si>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</si>
  <si>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</si>
  <si>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</si>
  <si>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</si>
  <si>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</si>
  <si>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</si>
  <si>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</si>
  <si>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</si>
  <si>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</si>
  <si>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</si>
  <si>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</si>
  <si>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</si>
  <si>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</si>
  <si>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</si>
  <si>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</si>
  <si>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</si>
  <si>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</si>
  <si>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</si>
  <si>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</si>
  <si>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</si>
  <si>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</si>
  <si>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</si>
  <si>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</si>
  <si>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</si>
  <si>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</si>
  <si>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</si>
  <si>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</si>
  <si>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</si>
  <si>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</si>
  <si>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</si>
  <si>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</si>
  <si>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</si>
  <si>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</si>
  <si>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</si>
  <si>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</si>
  <si>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</si>
  <si>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</si>
  <si>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</si>
  <si>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</si>
  <si>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</si>
  <si>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</si>
  <si>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</si>
  <si>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</si>
  <si>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</si>
  <si>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</si>
  <si>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</si>
  <si>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</si>
  <si>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</si>
  <si>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</si>
  <si>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</si>
  <si>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</si>
  <si>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</si>
  <si>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</si>
  <si>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</si>
  <si>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</si>
  <si>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</si>
  <si>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</si>
  <si>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</si>
  <si>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</si>
  <si>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</si>
  <si>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</si>
  <si>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</si>
  <si>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</si>
  <si>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</si>
  <si>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</si>
  <si>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</si>
  <si>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</si>
  <si>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</si>
  <si>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</si>
  <si>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</si>
  <si>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</si>
  <si>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</si>
  <si>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</si>
  <si>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</si>
  <si>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</si>
  <si>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</si>
  <si>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</si>
  <si>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</si>
  <si>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</si>
  <si>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</si>
  <si>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</si>
  <si>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</si>
  <si>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</si>
  <si>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</si>
  <si>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</si>
  <si>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</si>
  <si>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</si>
  <si>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</si>
  <si>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</si>
  <si>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</si>
  <si>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</si>
  <si>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</si>
  <si>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</si>
  <si>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</si>
  <si>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</si>
  <si>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</si>
  <si>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</si>
  <si>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</si>
  <si>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</si>
  <si>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</si>
  <si>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</si>
  <si>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</si>
  <si>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</si>
  <si>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</si>
  <si>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</si>
  <si>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</si>
  <si>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</si>
  <si>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</si>
  <si>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</si>
  <si>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</si>
  <si>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</si>
  <si>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</si>
  <si>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</si>
  <si>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</si>
  <si>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</si>
  <si>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</si>
  <si>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</si>
  <si>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</si>
  <si>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</si>
  <si>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</si>
  <si>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</si>
  <si>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</si>
  <si>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</si>
  <si>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</si>
  <si>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</si>
  <si>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</si>
  <si>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</si>
  <si>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</si>
  <si>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</si>
  <si>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</si>
  <si>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</si>
  <si>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</si>
  <si>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</si>
  <si>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</si>
  <si>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</si>
  <si>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</si>
  <si>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</si>
  <si>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</si>
  <si>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</si>
  <si>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</si>
  <si>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</si>
  <si>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</si>
  <si>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</si>
  <si>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</si>
  <si>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</si>
  <si>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</si>
  <si>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</si>
  <si>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</si>
  <si>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</si>
  <si>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</si>
  <si>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</si>
  <si>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</si>
  <si>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</si>
  <si>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</si>
  <si>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</si>
  <si>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</si>
  <si>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</si>
  <si>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</si>
  <si>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</si>
  <si>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</si>
  <si>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</si>
  <si>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</si>
  <si>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</si>
  <si>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</si>
  <si>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</si>
  <si>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</si>
  <si>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</si>
  <si>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</si>
  <si>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</si>
  <si>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</si>
  <si>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</si>
  <si>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</si>
  <si>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</si>
  <si>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</si>
  <si>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</si>
  <si>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</si>
  <si>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</si>
  <si>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</si>
  <si>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</si>
  <si>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</si>
  <si>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</si>
  <si>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</si>
  <si>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</si>
  <si>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</si>
  <si>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</si>
  <si>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</si>
  <si>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</si>
  <si>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</si>
  <si>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</si>
  <si>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</si>
  <si>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</si>
  <si>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</si>
  <si>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</si>
  <si>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</si>
  <si>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</si>
  <si>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</si>
  <si>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</si>
  <si>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</si>
  <si>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</si>
  <si>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</si>
  <si>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</si>
  <si>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</si>
  <si>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</si>
  <si>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</si>
  <si>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</si>
  <si>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</si>
  <si>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</si>
  <si>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</si>
  <si>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</si>
  <si>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</si>
  <si>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</si>
  <si>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</si>
  <si>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</si>
  <si>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</si>
  <si>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</si>
  <si>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</si>
  <si>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</si>
  <si>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</si>
  <si>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</si>
  <si>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</si>
  <si>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</si>
  <si>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</si>
  <si>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</si>
  <si>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</si>
  <si>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</si>
  <si>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</si>
  <si>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</si>
  <si>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</si>
  <si>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</si>
  <si>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</si>
  <si>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</si>
  <si>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</si>
  <si>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</si>
  <si>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</si>
  <si>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</si>
  <si>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</si>
  <si>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</si>
  <si>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</si>
  <si>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</si>
  <si>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</si>
  <si>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</si>
  <si>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</si>
  <si>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</si>
  <si>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</si>
  <si>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</si>
  <si>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</si>
  <si>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</si>
  <si>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</si>
  <si>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</si>
  <si>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</si>
  <si>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</si>
  <si>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</si>
  <si>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</si>
  <si>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</si>
  <si>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</si>
  <si>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</si>
  <si>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</si>
  <si>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</si>
  <si>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</si>
  <si>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</si>
  <si>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</si>
  <si>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</si>
  <si>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</si>
  <si>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</si>
  <si>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</si>
  <si>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</si>
  <si>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</si>
  <si>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</si>
  <si>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</si>
  <si>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</si>
  <si>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</si>
  <si>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</si>
  <si>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</si>
  <si>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</si>
  <si>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</si>
  <si>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</si>
  <si>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</si>
  <si>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</si>
  <si>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</si>
  <si>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</si>
  <si>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</si>
  <si>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</si>
  <si>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</si>
  <si>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</si>
  <si>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</si>
  <si>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</si>
  <si>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</si>
  <si>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</si>
  <si>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</si>
  <si>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</si>
  <si>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</si>
  <si>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</si>
  <si>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</si>
  <si>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</si>
  <si>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</si>
  <si>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</si>
  <si>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</si>
  <si>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</si>
  <si>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</si>
  <si>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</si>
  <si>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</si>
  <si>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</si>
  <si>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</si>
  <si>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</si>
  <si>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</si>
  <si>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</si>
  <si>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</si>
  <si>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</si>
  <si>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</si>
  <si>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</si>
  <si>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</si>
  <si>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</si>
  <si>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</si>
  <si>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</si>
  <si>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</si>
  <si>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</si>
  <si>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</si>
  <si>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</si>
  <si>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</si>
  <si>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</si>
  <si>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</si>
  <si>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</si>
  <si>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</si>
  <si>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</si>
  <si>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</si>
  <si>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</si>
  <si>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</si>
  <si>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</si>
  <si>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</si>
  <si>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</si>
  <si>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</si>
  <si>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</si>
  <si>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</si>
  <si>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</si>
  <si>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</si>
  <si>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</si>
  <si>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</si>
  <si>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</si>
  <si>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</si>
  <si>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</si>
  <si>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</si>
  <si>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</si>
  <si>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</si>
  <si>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</si>
  <si>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</si>
  <si>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</si>
  <si>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</si>
  <si>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</si>
  <si>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</si>
  <si>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</si>
  <si>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</si>
  <si>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</si>
  <si>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</si>
  <si>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</si>
  <si>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</si>
  <si>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</si>
  <si>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</si>
  <si>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</si>
  <si>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</si>
  <si>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</si>
  <si>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</si>
  <si>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</si>
  <si>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</si>
  <si>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</si>
  <si>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</si>
  <si>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</si>
  <si>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</si>
  <si>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</si>
  <si>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</si>
  <si>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</si>
  <si>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</si>
  <si>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</si>
  <si>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</si>
  <si>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</si>
  <si>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</si>
  <si>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</si>
  <si>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</si>
  <si>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</si>
  <si>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</si>
  <si>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</si>
  <si>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</si>
  <si>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</si>
  <si>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</si>
  <si>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</si>
  <si>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</si>
  <si>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</si>
  <si>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</si>
  <si>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</si>
  <si>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</si>
  <si>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</si>
  <si>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</si>
  <si>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</si>
  <si>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</si>
  <si>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</si>
  <si>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</si>
  <si>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</si>
  <si>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</si>
  <si>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</si>
  <si>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</si>
  <si>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</si>
  <si>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</si>
  <si>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</si>
  <si>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</si>
  <si>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</si>
  <si>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</si>
  <si>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</si>
  <si>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</si>
  <si>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</si>
  <si>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</si>
  <si>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</si>
  <si>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</si>
  <si>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</si>
  <si>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</si>
  <si>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</si>
  <si>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</si>
  <si>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</si>
  <si>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</si>
  <si>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</si>
  <si>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</si>
  <si>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</si>
  <si>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</si>
  <si>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</si>
  <si>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</si>
  <si>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</si>
  <si>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</si>
  <si>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</si>
  <si>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</si>
  <si>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</si>
  <si>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</si>
  <si>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</si>
  <si>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</si>
  <si>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</si>
  <si>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</si>
  <si>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</si>
  <si>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</si>
  <si>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</si>
  <si>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</si>
  <si>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</si>
  <si>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</si>
  <si>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</si>
  <si>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</si>
  <si>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</si>
  <si>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</si>
  <si>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</si>
  <si>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</si>
  <si>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</si>
  <si>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</si>
  <si>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</si>
  <si>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</si>
  <si>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</si>
  <si>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</si>
  <si>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</si>
  <si>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</si>
  <si>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</si>
  <si>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</si>
  <si>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</si>
  <si>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</si>
  <si>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</si>
  <si>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</si>
  <si>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</si>
  <si>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</si>
  <si>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</si>
  <si>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</si>
  <si>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</si>
  <si>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</si>
  <si>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</si>
  <si>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</si>
  <si>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</si>
  <si>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</si>
  <si>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</si>
  <si>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</si>
  <si>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</si>
  <si>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</si>
  <si>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</si>
  <si>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</si>
  <si>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</si>
  <si>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</si>
  <si>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</si>
  <si>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</si>
  <si>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</si>
  <si>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</si>
  <si>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</si>
  <si>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</si>
  <si>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</si>
  <si>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</si>
  <si>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</si>
  <si>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</si>
  <si>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</si>
  <si>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</si>
  <si>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</si>
  <si>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</si>
  <si>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</si>
  <si>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</si>
  <si>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</si>
  <si>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</si>
  <si>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</si>
  <si>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</si>
  <si>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</si>
  <si>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</si>
  <si>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</si>
  <si>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</si>
  <si>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</si>
  <si>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</si>
  <si>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</si>
  <si>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</si>
  <si>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</si>
  <si>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</si>
  <si>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</si>
  <si>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</si>
  <si>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</si>
  <si>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</si>
  <si>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</si>
  <si>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</si>
  <si>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</si>
  <si>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</si>
  <si>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</si>
  <si>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</si>
  <si>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</si>
  <si>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</si>
  <si>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</si>
  <si>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</si>
  <si>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</si>
  <si>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</si>
  <si>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</si>
  <si>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</si>
  <si>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</si>
  <si>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</si>
  <si>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</si>
  <si>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</si>
  <si>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</si>
  <si>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</si>
  <si>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</si>
  <si>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</si>
  <si>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</si>
  <si>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</si>
  <si>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</si>
  <si>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</si>
  <si>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</si>
  <si>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</si>
  <si>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</si>
  <si>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</si>
  <si>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</si>
  <si>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</si>
  <si>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</si>
  <si>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</si>
  <si>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</si>
  <si>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</si>
  <si>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</si>
  <si>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</si>
  <si>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</si>
  <si>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</si>
  <si>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</si>
  <si>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</si>
  <si>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</si>
  <si>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</si>
  <si>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</si>
  <si>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</si>
  <si>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</si>
  <si>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</si>
  <si>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</si>
  <si>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</si>
  <si>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</si>
  <si>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</si>
  <si>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</si>
  <si>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</si>
  <si>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</si>
  <si>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</si>
  <si>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</si>
  <si>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</si>
  <si>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</si>
  <si>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</si>
  <si>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</si>
  <si>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</si>
  <si>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</si>
  <si>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</si>
  <si>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</si>
  <si>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</si>
  <si>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</si>
  <si>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</si>
  <si>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</si>
  <si>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</si>
  <si>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</si>
  <si>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</si>
  <si>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</si>
  <si>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</si>
  <si>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</si>
  <si>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</si>
  <si>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</si>
  <si>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</si>
  <si>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</si>
  <si>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</si>
  <si>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</si>
  <si>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</si>
  <si>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</si>
  <si>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</si>
  <si>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</si>
  <si>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</si>
  <si>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</si>
  <si>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</si>
  <si>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</si>
  <si>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</si>
  <si>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</si>
  <si>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</si>
  <si>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</si>
  <si>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</si>
  <si>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</si>
  <si>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</si>
  <si>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</si>
  <si>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</si>
  <si>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</si>
  <si>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</si>
  <si>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</si>
  <si>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</si>
  <si>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</si>
  <si>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</si>
  <si>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</si>
  <si>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</si>
  <si>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</si>
  <si>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</si>
  <si>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</si>
  <si>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</si>
  <si>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</si>
  <si>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</si>
  <si>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</si>
  <si>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</si>
  <si>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</si>
  <si>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</si>
  <si>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</si>
  <si>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</si>
  <si>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</si>
  <si>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</si>
  <si>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</si>
  <si>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</si>
  <si>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</si>
  <si>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</si>
  <si>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</si>
  <si>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</si>
  <si>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</si>
  <si>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</si>
  <si>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</si>
  <si>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</si>
  <si>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</si>
  <si>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</si>
  <si>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</si>
  <si>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</si>
  <si>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</si>
  <si>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</si>
  <si>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</si>
  <si>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</si>
  <si>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</si>
  <si>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</si>
  <si>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</si>
  <si>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</si>
  <si>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</si>
  <si>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</si>
  <si>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</si>
  <si>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</si>
  <si>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</si>
  <si>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</si>
  <si>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</si>
  <si>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</si>
  <si>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</si>
  <si>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</si>
  <si>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</si>
  <si>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</si>
  <si>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</si>
  <si>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</si>
  <si>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</si>
  <si>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</si>
  <si>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</si>
  <si>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</si>
  <si>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</si>
  <si>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</si>
  <si>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</si>
  <si>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</si>
  <si>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</si>
  <si>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</si>
  <si>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</si>
  <si>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</si>
  <si>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</si>
  <si>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</si>
  <si>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</si>
  <si>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</si>
  <si>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</si>
  <si>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</si>
  <si>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</si>
  <si>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</si>
  <si>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</si>
  <si>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</si>
  <si>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</si>
  <si>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</si>
  <si>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</si>
  <si>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</si>
  <si>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</si>
  <si>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</si>
  <si>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</si>
  <si>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</si>
  <si>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</si>
  <si>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</si>
  <si>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</si>
  <si>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</si>
  <si>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</si>
  <si>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</si>
  <si>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</si>
  <si>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</si>
  <si>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</si>
  <si>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</si>
  <si>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</si>
  <si>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</si>
  <si>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</si>
  <si>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</si>
  <si>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</si>
  <si>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</si>
  <si>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</si>
  <si>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</si>
  <si>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</si>
  <si>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</si>
  <si>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</si>
  <si>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</si>
  <si>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</si>
  <si>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</si>
  <si>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</si>
  <si>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</si>
  <si>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</si>
  <si>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</si>
  <si>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</si>
  <si>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</si>
  <si>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</si>
  <si>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</si>
  <si>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</si>
  <si>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</si>
  <si>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</si>
  <si>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</si>
  <si>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</si>
  <si>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</si>
  <si>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</si>
  <si>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</si>
  <si>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</si>
  <si>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</si>
  <si>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</si>
  <si>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</si>
  <si>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</si>
  <si>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</si>
  <si>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</si>
  <si>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</si>
  <si>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</si>
  <si>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</si>
  <si>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</si>
  <si>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</si>
  <si>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</si>
  <si>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</si>
  <si>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</si>
  <si>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</si>
  <si>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</si>
  <si>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</si>
  <si>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</si>
  <si>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</si>
  <si>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</si>
  <si>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</si>
  <si>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</si>
  <si>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</si>
  <si>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</si>
  <si>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</si>
  <si>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</si>
  <si>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</si>
  <si>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</si>
  <si>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</si>
  <si>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</si>
  <si>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</si>
  <si>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</si>
  <si>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</si>
  <si>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</si>
  <si>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</si>
  <si>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</si>
  <si>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</si>
  <si>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</si>
  <si>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</si>
  <si>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</si>
  <si>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</si>
  <si>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</si>
  <si>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</si>
  <si>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</si>
  <si>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</si>
  <si>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</si>
  <si>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</si>
  <si>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</si>
  <si>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</si>
  <si>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</si>
  <si>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</si>
  <si>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</si>
  <si>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</si>
  <si>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</si>
  <si>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</si>
  <si>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</si>
  <si>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</si>
  <si>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</si>
  <si>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</si>
  <si>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</si>
  <si>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</si>
  <si>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</si>
  <si>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</si>
  <si>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</si>
  <si>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</si>
  <si>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</si>
  <si>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</si>
  <si>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</si>
  <si>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</si>
  <si>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</si>
  <si>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</si>
  <si>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</si>
  <si>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</si>
  <si>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</si>
  <si>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</si>
  <si>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</si>
  <si>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</si>
  <si>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</si>
  <si>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</si>
  <si>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</si>
  <si>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</si>
  <si>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</si>
  <si>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</si>
  <si>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</si>
  <si>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</si>
  <si>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</si>
  <si>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</si>
  <si>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</si>
  <si>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</si>
  <si>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</si>
  <si>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</si>
  <si>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</si>
  <si>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</si>
  <si>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</si>
  <si>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</si>
  <si>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</si>
  <si>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</si>
  <si>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</si>
  <si>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</si>
  <si>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</si>
  <si>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</si>
  <si>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</si>
  <si>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</si>
  <si>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</si>
  <si>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</si>
  <si>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</si>
  <si>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</si>
  <si>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</si>
  <si>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</si>
  <si>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</si>
  <si>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</si>
  <si>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</si>
  <si>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</si>
  <si>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</si>
  <si>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</si>
  <si>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</si>
  <si>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</si>
  <si>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</si>
  <si>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</si>
  <si>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</si>
  <si>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</si>
  <si>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</si>
  <si>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</si>
  <si>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</si>
  <si>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</si>
  <si>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</si>
  <si>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</si>
  <si>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</si>
  <si>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</si>
  <si>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</si>
  <si>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</si>
  <si>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</si>
  <si>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</si>
  <si>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</si>
  <si>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</si>
  <si>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</si>
  <si>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</si>
  <si>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</si>
  <si>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</si>
  <si>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</si>
  <si>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</si>
  <si>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</si>
  <si>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</si>
  <si>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</si>
  <si>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</si>
  <si>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</si>
  <si>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</si>
  <si>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</si>
  <si>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</si>
  <si>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</si>
  <si>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</si>
  <si>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</si>
  <si>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</si>
  <si>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</si>
  <si>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</si>
  <si>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</si>
  <si>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</si>
  <si>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</si>
  <si>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</si>
  <si>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</si>
  <si>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</si>
  <si>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</si>
  <si>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</si>
  <si>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</si>
  <si>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</si>
  <si>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</si>
  <si>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</si>
  <si>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</si>
  <si>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</si>
  <si>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</si>
  <si>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</si>
  <si>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</si>
  <si>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</si>
  <si>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</si>
  <si>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</si>
  <si>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</si>
  <si>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</si>
  <si>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</si>
  <si>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</si>
  <si>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</si>
  <si>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</si>
  <si>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</si>
  <si>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</si>
  <si>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</si>
  <si>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</si>
  <si>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</si>
  <si>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</si>
  <si>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</si>
  <si>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</si>
  <si>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</si>
  <si>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</si>
  <si>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</si>
  <si>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</si>
  <si>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</si>
  <si>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</si>
  <si>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</si>
  <si>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</si>
  <si>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</si>
  <si>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</si>
  <si>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</si>
  <si>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</si>
  <si>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</si>
  <si>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</si>
  <si>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</si>
  <si>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</si>
  <si>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</si>
  <si>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</si>
  <si>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</si>
  <si>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</si>
  <si>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</si>
  <si>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</si>
  <si>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</si>
  <si>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</si>
  <si>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</si>
  <si>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</si>
  <si>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</si>
  <si>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</si>
  <si>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</si>
  <si>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</si>
  <si>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</si>
  <si>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</si>
  <si>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</si>
  <si>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</si>
  <si>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</si>
  <si>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</si>
  <si>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</si>
  <si>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</si>
  <si>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</si>
  <si>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</si>
  <si>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</si>
  <si>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</si>
  <si>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</si>
  <si>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</si>
  <si>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</si>
  <si>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</si>
  <si>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</si>
  <si>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</si>
  <si>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</si>
  <si>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</si>
  <si>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</si>
  <si>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</si>
  <si>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</si>
  <si>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</si>
  <si>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</si>
  <si>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</si>
  <si>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</si>
  <si>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</si>
  <si>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</si>
  <si>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</si>
  <si>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</si>
  <si>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</si>
  <si>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</si>
  <si>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</si>
  <si>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</si>
  <si>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</si>
  <si>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</si>
  <si>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</si>
  <si>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</si>
  <si>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</si>
  <si>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</si>
  <si>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</si>
  <si>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</si>
  <si>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</si>
  <si>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</si>
  <si>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</si>
  <si>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</si>
  <si>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</si>
  <si>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</si>
  <si>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</si>
  <si>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</si>
  <si>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</si>
  <si>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</si>
  <si>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</si>
  <si>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</si>
  <si>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</si>
  <si>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</si>
  <si>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</si>
  <si>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</si>
  <si>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</si>
  <si>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</si>
  <si>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</si>
  <si>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</si>
  <si>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</si>
  <si>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</si>
  <si>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</si>
  <si>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</si>
  <si>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</si>
  <si>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</si>
  <si>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</si>
  <si>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</si>
  <si>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</si>
  <si>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</si>
  <si>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</si>
  <si>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</si>
  <si>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</si>
  <si>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</si>
  <si>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</si>
  <si>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</si>
  <si>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</si>
  <si>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</si>
  <si>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</si>
  <si>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</si>
  <si>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</si>
  <si>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</si>
  <si>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</si>
  <si>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</si>
  <si>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</si>
  <si>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</si>
  <si>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</si>
  <si>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</si>
  <si>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</si>
  <si>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</si>
  <si>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</si>
  <si>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</si>
  <si>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</si>
  <si>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</si>
  <si>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</si>
  <si>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</si>
  <si>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</si>
  <si>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</si>
  <si>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</si>
  <si>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</si>
  <si>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</si>
  <si>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</si>
  <si>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</si>
  <si>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</si>
  <si>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</si>
  <si>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</si>
  <si>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</si>
  <si>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</si>
  <si>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</si>
  <si>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</si>
  <si>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</si>
  <si>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</si>
  <si>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</si>
  <si>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</si>
  <si>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</si>
  <si>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</si>
  <si>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</si>
  <si>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</si>
  <si>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</si>
  <si>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</si>
  <si>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</si>
  <si>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</si>
  <si>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</si>
  <si>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</si>
  <si>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</si>
  <si>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</si>
  <si>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</si>
  <si>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</si>
  <si>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</si>
  <si>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</si>
  <si>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</si>
  <si>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</si>
  <si>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</si>
  <si>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</si>
  <si>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</si>
  <si>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</si>
  <si>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</si>
  <si>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</si>
  <si>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</si>
  <si>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</si>
  <si>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</si>
  <si>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</si>
  <si>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</si>
  <si>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</si>
  <si>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</si>
  <si>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</si>
  <si>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</si>
  <si>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</si>
  <si>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</si>
  <si>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</si>
  <si>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</si>
  <si>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</si>
  <si>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</si>
  <si>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</si>
  <si>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</si>
  <si>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</si>
  <si>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</si>
  <si>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</si>
  <si>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</si>
  <si>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</si>
  <si>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</si>
  <si>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</si>
  <si>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</si>
  <si>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</si>
  <si>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</si>
  <si>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</si>
  <si>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</si>
  <si>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</si>
  <si>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</si>
  <si>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</si>
  <si>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</si>
  <si>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</si>
  <si>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</si>
  <si>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</si>
  <si>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</si>
  <si>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</si>
  <si>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</si>
  <si>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</si>
  <si>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</si>
  <si>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</si>
  <si>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</si>
  <si>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</si>
  <si>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</si>
  <si>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</si>
  <si>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</si>
  <si>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</si>
  <si>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</si>
  <si>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</si>
  <si>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</si>
  <si>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</si>
  <si>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</si>
  <si>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</si>
  <si>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</si>
  <si>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</si>
  <si>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</si>
  <si>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</si>
  <si>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</si>
  <si>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</si>
  <si>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</si>
  <si>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</si>
  <si>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</si>
  <si>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</si>
  <si>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</si>
  <si>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</si>
  <si>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</si>
  <si>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</si>
  <si>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</si>
  <si>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</si>
  <si>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</si>
  <si>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</si>
  <si>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</si>
  <si>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</si>
  <si>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</si>
  <si>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</si>
  <si>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</si>
  <si>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</si>
  <si>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</si>
  <si>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</si>
  <si>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</si>
  <si>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</si>
  <si>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</si>
  <si>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</si>
  <si>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</si>
  <si>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</si>
  <si>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</si>
  <si>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</si>
  <si>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</si>
  <si>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</si>
  <si>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</si>
  <si>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</si>
  <si>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</si>
  <si>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</si>
  <si>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</si>
  <si>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</si>
  <si>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</si>
  <si>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</si>
  <si>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</si>
  <si>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</si>
  <si>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</si>
  <si>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</si>
  <si>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</si>
  <si>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</si>
  <si>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</si>
  <si>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</si>
  <si>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</si>
  <si>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</si>
  <si>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</si>
  <si>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</si>
  <si>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</si>
  <si>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</si>
  <si>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</si>
  <si>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</si>
  <si>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</si>
  <si>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</si>
  <si>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</si>
  <si>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</si>
  <si>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</si>
  <si>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</si>
  <si>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</si>
  <si>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</si>
  <si>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</si>
  <si>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</si>
  <si>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</si>
  <si>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</si>
  <si>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</si>
  <si>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</si>
  <si>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</si>
  <si>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</si>
  <si>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</si>
  <si>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</si>
  <si>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</si>
  <si>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</si>
  <si>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</si>
  <si>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</si>
  <si>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</si>
  <si>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</si>
  <si>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</si>
  <si>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</si>
  <si>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</si>
  <si>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</si>
  <si>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</si>
  <si>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</si>
  <si>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</si>
  <si>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</si>
  <si>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</si>
  <si>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</si>
  <si>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</si>
  <si>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</si>
  <si>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</si>
  <si>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</si>
  <si>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</si>
  <si>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</si>
  <si>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</si>
  <si>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</si>
  <si>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</si>
  <si>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</si>
  <si>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</si>
  <si>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</si>
  <si>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</si>
  <si>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</si>
  <si>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</si>
  <si>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</si>
  <si>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</si>
  <si>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</si>
  <si>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</si>
  <si>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</si>
  <si>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</si>
  <si>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</si>
  <si>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</si>
  <si>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</si>
  <si>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</si>
  <si>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</si>
  <si>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</si>
  <si>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</si>
  <si>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</si>
  <si>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</si>
  <si>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</si>
  <si>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</si>
  <si>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</si>
  <si>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</si>
  <si>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</si>
  <si>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</si>
  <si>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</si>
  <si>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</si>
  <si>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</si>
  <si>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</si>
  <si>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</si>
  <si>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</si>
  <si>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</si>
  <si>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</si>
  <si>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</si>
  <si>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</si>
  <si>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</si>
  <si>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</si>
  <si>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</si>
  <si>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</si>
  <si>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</si>
  <si>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</si>
  <si>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</si>
  <si>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</si>
  <si>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</si>
  <si>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</si>
  <si>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</si>
  <si>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</si>
  <si>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</si>
  <si>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</si>
  <si>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</si>
  <si>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</si>
  <si>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</si>
  <si>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</si>
  <si>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</si>
  <si>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</si>
  <si>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</si>
  <si>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</si>
  <si>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</si>
  <si>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</si>
  <si>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</si>
  <si>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</si>
  <si>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</si>
  <si>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</si>
  <si>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</si>
  <si>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</si>
  <si>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</si>
  <si>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</si>
  <si>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</si>
  <si>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</si>
  <si>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</si>
  <si>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</si>
  <si>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</si>
  <si>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</si>
  <si>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</si>
  <si>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</si>
  <si>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</si>
  <si>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</si>
  <si>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</si>
  <si>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</si>
  <si>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</si>
  <si>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</si>
  <si>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</si>
  <si>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</si>
  <si>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</si>
  <si>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</si>
  <si>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</si>
  <si>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</si>
  <si>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</si>
  <si>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</si>
  <si>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</si>
  <si>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</si>
  <si>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</si>
  <si>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</si>
  <si>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</si>
  <si>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</si>
  <si>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</si>
  <si>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</si>
  <si>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</si>
  <si>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</si>
  <si>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</si>
  <si>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</si>
  <si>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</si>
  <si>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</si>
  <si>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</si>
  <si>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</si>
  <si>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</si>
  <si>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</si>
  <si>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</si>
  <si>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</si>
  <si>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</si>
  <si>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</si>
  <si>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</si>
  <si>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</si>
  <si>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</si>
  <si>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</si>
  <si>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</si>
  <si>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</si>
  <si>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</si>
  <si>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</si>
  <si>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</si>
  <si>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</si>
  <si>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</si>
  <si>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</si>
  <si>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</si>
  <si>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</si>
  <si>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</si>
  <si>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</si>
  <si>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</si>
  <si>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</si>
  <si>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</si>
  <si>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</si>
  <si>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</si>
  <si>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</si>
  <si>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</si>
  <si>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</si>
  <si>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</si>
  <si>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</si>
  <si>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</si>
  <si>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</si>
  <si>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</si>
  <si>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</si>
  <si>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</si>
  <si>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</si>
  <si>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</si>
  <si>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</si>
  <si>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</si>
  <si>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</si>
  <si>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</si>
  <si>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</si>
  <si>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</si>
  <si>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</si>
  <si>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</si>
  <si>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</si>
  <si>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</si>
  <si>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</si>
  <si>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</si>
  <si>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</si>
  <si>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</si>
  <si>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</si>
  <si>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</si>
  <si>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</si>
  <si>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</si>
  <si>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</si>
  <si>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</si>
  <si>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</si>
  <si>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</si>
  <si>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</si>
  <si>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</si>
  <si>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</si>
  <si>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</si>
  <si>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</si>
  <si>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</si>
  <si>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</si>
  <si>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</si>
  <si>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</si>
  <si>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</si>
  <si>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</si>
  <si>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</si>
  <si>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</si>
  <si>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</si>
  <si>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</si>
  <si>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</si>
  <si>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</si>
  <si>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</si>
  <si>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</si>
  <si>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</si>
  <si>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</si>
  <si>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</si>
  <si>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</si>
  <si>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</si>
  <si>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</si>
  <si>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</si>
  <si>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</si>
  <si>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</si>
  <si>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</si>
  <si>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</si>
  <si>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</si>
  <si>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</si>
  <si>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</si>
  <si>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</si>
  <si>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</si>
  <si>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</si>
  <si>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</si>
  <si>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</si>
  <si>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</si>
  <si>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</si>
  <si>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</si>
  <si>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</si>
  <si>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</si>
  <si>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</si>
  <si>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</si>
  <si>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</si>
  <si>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</si>
  <si>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</si>
  <si>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</si>
  <si>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</si>
  <si>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</si>
  <si>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</si>
  <si>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</si>
  <si>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</si>
  <si>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</si>
  <si>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</si>
  <si>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</si>
  <si>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</si>
  <si>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</si>
  <si>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</si>
  <si>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</si>
  <si>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</si>
  <si>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</si>
  <si>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</si>
  <si>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</si>
  <si>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</si>
  <si>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</si>
  <si>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</si>
  <si>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</si>
  <si>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</si>
  <si>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</si>
  <si>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</si>
  <si>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</si>
  <si>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</si>
  <si>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</si>
  <si>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</si>
  <si>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</si>
  <si>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</si>
  <si>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</si>
  <si>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</si>
  <si>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</si>
  <si>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</si>
  <si>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</si>
  <si>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</si>
  <si>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</si>
  <si>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</si>
  <si>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</si>
  <si>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</si>
  <si>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</si>
  <si>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</si>
  <si>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</si>
  <si>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</si>
  <si>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</si>
  <si>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</si>
  <si>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</si>
  <si>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</si>
  <si>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</si>
  <si>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</si>
  <si>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</si>
  <si>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</si>
  <si>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</si>
  <si>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</si>
  <si>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</si>
  <si>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</si>
  <si>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</si>
  <si>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</si>
  <si>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</si>
  <si>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</si>
  <si>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</si>
  <si>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</si>
  <si>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</si>
  <si>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</si>
  <si>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</si>
  <si>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</si>
  <si>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</si>
  <si>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</si>
  <si>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</si>
  <si>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</si>
  <si>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</si>
  <si>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</si>
  <si>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</si>
  <si>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</si>
  <si>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</si>
  <si>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</si>
  <si>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</si>
  <si>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</si>
  <si>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</si>
  <si>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</si>
  <si>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</si>
  <si>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</si>
  <si>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</si>
  <si>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</si>
  <si>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</si>
  <si>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</si>
  <si>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</si>
  <si>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</si>
  <si>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</si>
  <si>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</si>
  <si>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</si>
  <si>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</si>
  <si>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</si>
  <si>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</si>
  <si>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</si>
  <si>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</si>
  <si>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</si>
  <si>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</si>
  <si>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</si>
  <si>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</si>
  <si>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</si>
  <si>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</si>
  <si>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</si>
  <si>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</si>
  <si>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</si>
  <si>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</si>
  <si>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</si>
  <si>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</si>
  <si>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</si>
  <si>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</si>
  <si>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</si>
  <si>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</si>
  <si>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</si>
  <si>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</si>
  <si>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</si>
  <si>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</si>
  <si>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</si>
  <si>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</si>
  <si>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</si>
  <si>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</si>
  <si>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</si>
  <si>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</si>
  <si>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</si>
  <si>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</si>
  <si>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</si>
  <si>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</si>
  <si>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</si>
  <si>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</si>
  <si>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</si>
  <si>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</si>
  <si>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</si>
  <si>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</si>
  <si>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</si>
  <si>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</si>
  <si>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</si>
  <si>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</si>
  <si>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</si>
  <si>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</si>
  <si>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</si>
  <si>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</si>
  <si>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</si>
  <si>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</si>
  <si>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</si>
  <si>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</si>
  <si>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</si>
  <si>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</si>
  <si>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</si>
  <si>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</si>
  <si>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</si>
  <si>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</si>
  <si>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</si>
  <si>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</si>
  <si>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</si>
  <si>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</si>
  <si>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</si>
  <si>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</si>
  <si>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</si>
  <si>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</si>
  <si>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</si>
  <si>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</si>
  <si>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</si>
  <si>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</si>
  <si>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</si>
  <si>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</si>
  <si>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</si>
  <si>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</si>
  <si>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</si>
  <si>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</si>
  <si>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</si>
  <si>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</si>
  <si>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</si>
  <si>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</si>
  <si>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</si>
  <si>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</si>
  <si>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</si>
  <si>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</si>
  <si>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</si>
  <si>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</si>
  <si>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</si>
  <si>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</si>
  <si>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</si>
  <si>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</si>
  <si>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</si>
  <si>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</si>
  <si>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</si>
  <si>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</si>
  <si>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</si>
  <si>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</si>
  <si>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</si>
  <si>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</si>
  <si>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</si>
  <si>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</si>
  <si>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</si>
  <si>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</si>
  <si>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</si>
  <si>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</si>
  <si>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</si>
  <si>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</si>
  <si>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</si>
  <si>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</si>
  <si>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</si>
  <si>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</si>
  <si>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</si>
  <si>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</si>
  <si>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</si>
  <si>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</si>
  <si>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</si>
  <si>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</si>
  <si>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</si>
  <si>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</si>
  <si>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</si>
  <si>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</si>
  <si>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</si>
  <si>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</si>
  <si>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</si>
  <si>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</si>
  <si>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</si>
  <si>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</si>
  <si>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</si>
  <si>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</si>
  <si>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</si>
  <si>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</si>
  <si>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</si>
  <si>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</si>
  <si>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</si>
  <si>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</si>
  <si>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</si>
  <si>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</si>
  <si>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</si>
  <si>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</si>
  <si>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</si>
  <si>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</si>
  <si>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</si>
  <si>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</si>
  <si>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</si>
  <si>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</si>
  <si>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</si>
  <si>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</si>
  <si>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</si>
  <si>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</si>
  <si>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</si>
  <si>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</si>
  <si>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</si>
  <si>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</si>
  <si>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</si>
  <si>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</si>
  <si>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</si>
  <si>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</si>
  <si>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</si>
  <si>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</si>
  <si>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</si>
  <si>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</si>
  <si>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</si>
  <si>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</si>
  <si>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</si>
  <si>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</si>
  <si>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</si>
  <si>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</si>
  <si>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</si>
  <si>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</si>
  <si>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</si>
  <si>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</si>
  <si>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</si>
  <si>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</si>
  <si>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</si>
  <si>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</si>
  <si>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</si>
  <si>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</si>
  <si>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</si>
  <si>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</si>
  <si>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</si>
  <si>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</si>
  <si>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</si>
  <si>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</si>
  <si>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</si>
  <si>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</si>
  <si>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</si>
  <si>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</si>
  <si>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</si>
  <si>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</si>
  <si>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</si>
  <si>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</si>
  <si>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</si>
  <si>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</si>
  <si>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</si>
  <si>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</si>
  <si>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</si>
  <si>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</si>
  <si>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</si>
  <si>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</si>
  <si>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</si>
  <si>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</si>
  <si>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</si>
  <si>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</si>
  <si>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</si>
  <si>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</si>
  <si>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</si>
  <si>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</si>
  <si>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</si>
  <si>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</si>
  <si>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</si>
  <si>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</si>
  <si>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</si>
  <si>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</si>
  <si>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</si>
  <si>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</si>
  <si>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</si>
  <si>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</si>
  <si>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</si>
  <si>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</si>
  <si>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</si>
  <si>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</si>
  <si>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</si>
  <si>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</si>
  <si>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</si>
  <si>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</si>
  <si>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</si>
  <si>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</si>
  <si>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</si>
  <si>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</si>
  <si>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</si>
  <si>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</si>
  <si>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</si>
  <si>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</si>
  <si>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</si>
  <si>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</si>
  <si>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</si>
  <si>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</si>
  <si>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</si>
  <si>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</si>
  <si>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</si>
  <si>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</si>
  <si>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</si>
  <si>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</si>
  <si>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</si>
  <si>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</si>
  <si>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</si>
  <si>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</si>
  <si>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</si>
  <si>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</si>
  <si>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</si>
  <si>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</si>
  <si>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</si>
  <si>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</si>
  <si>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</si>
  <si>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</si>
  <si>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</si>
  <si>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</si>
  <si>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</si>
  <si>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</si>
  <si>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</si>
  <si>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</si>
  <si>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</si>
  <si>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</si>
  <si>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</si>
  <si>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</si>
  <si>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</si>
  <si>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</si>
  <si>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</si>
  <si>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</si>
  <si>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</si>
  <si>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</si>
  <si>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</si>
  <si>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</si>
  <si>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</si>
  <si>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</si>
  <si>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</si>
  <si>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</si>
  <si>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</si>
  <si>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</si>
  <si>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</si>
  <si>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</si>
  <si>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</si>
  <si>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</si>
  <si>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</si>
  <si>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</si>
  <si>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</si>
  <si>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</si>
  <si>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</si>
  <si>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</si>
  <si>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</si>
  <si>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</si>
  <si>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</si>
  <si>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</si>
  <si>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</si>
  <si>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</si>
  <si>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</si>
  <si>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</si>
  <si>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</si>
  <si>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</si>
  <si>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</si>
  <si>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</si>
  <si>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</si>
  <si>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</si>
  <si>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</si>
  <si>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</si>
  <si>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</si>
  <si>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</si>
  <si>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</si>
  <si>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</si>
  <si>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</si>
  <si>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</si>
  <si>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</si>
  <si>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</si>
  <si>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</si>
  <si>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</si>
  <si>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</si>
  <si>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</si>
  <si>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</si>
  <si>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</si>
  <si>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</si>
  <si>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</si>
  <si>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</si>
  <si>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</si>
  <si>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</si>
  <si>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</si>
  <si>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</si>
  <si>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</si>
  <si>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</si>
  <si>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</si>
  <si>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</si>
  <si>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</si>
  <si>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</si>
  <si>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</si>
  <si>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</si>
  <si>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</si>
  <si>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</si>
  <si>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</si>
  <si>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</si>
  <si>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</si>
  <si>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</si>
  <si>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</si>
  <si>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</si>
  <si>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</si>
  <si>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</si>
  <si>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</si>
  <si>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</si>
  <si>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</si>
  <si>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</si>
  <si>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</si>
  <si>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</si>
  <si>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</si>
  <si>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</si>
  <si>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</si>
  <si>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</si>
  <si>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</si>
  <si>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</si>
  <si>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</si>
  <si>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</si>
  <si>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</si>
  <si>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</si>
  <si>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</si>
  <si>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</si>
  <si>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</si>
  <si>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</si>
  <si>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</si>
  <si>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</si>
  <si>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</si>
  <si>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</si>
  <si>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</si>
  <si>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</si>
  <si>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</si>
  <si>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</si>
  <si>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</si>
  <si>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</si>
  <si>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</si>
  <si>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</si>
  <si>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</si>
  <si>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</si>
  <si>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</si>
  <si>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</si>
  <si>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</si>
  <si>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</si>
  <si>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</si>
  <si>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</si>
  <si>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</si>
  <si>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</si>
  <si>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</si>
  <si>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</si>
  <si>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</si>
  <si>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</si>
  <si>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</si>
  <si>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</si>
  <si>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</si>
  <si>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</si>
  <si>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</si>
  <si>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</si>
  <si>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</si>
  <si>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</si>
  <si>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</si>
  <si>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</si>
  <si>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</si>
  <si>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</si>
  <si>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</si>
  <si>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</si>
  <si>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</si>
  <si>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</si>
  <si>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</si>
  <si>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</si>
  <si>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</si>
  <si>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</si>
  <si>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</si>
  <si>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</si>
  <si>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</si>
  <si>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</si>
  <si>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</si>
  <si>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</si>
  <si>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</si>
  <si>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</si>
  <si>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</si>
  <si>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</si>
  <si>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</si>
  <si>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</si>
  <si>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</si>
  <si>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</si>
  <si>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</si>
  <si>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</si>
  <si>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</si>
  <si>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</si>
  <si>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</si>
  <si>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</si>
  <si>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</si>
  <si>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</si>
  <si>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</si>
  <si>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</si>
  <si>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</si>
  <si>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</si>
  <si>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</si>
  <si>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</si>
  <si>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</si>
  <si>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</si>
  <si>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</si>
  <si>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</si>
  <si>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</si>
  <si>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</si>
  <si>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</si>
  <si>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</si>
  <si>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</si>
  <si>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</si>
  <si>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</si>
  <si>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</si>
  <si>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</si>
  <si>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</si>
  <si>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</si>
  <si>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</si>
  <si>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</si>
  <si>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</si>
  <si>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</si>
  <si>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</si>
  <si>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</si>
  <si>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</si>
  <si>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</si>
  <si>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</si>
  <si>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</si>
  <si>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</si>
  <si>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</si>
  <si>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</si>
  <si>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</si>
  <si>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</si>
  <si>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</si>
  <si>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</si>
  <si>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</si>
  <si>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</si>
  <si>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</si>
  <si>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</si>
  <si>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</si>
  <si>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</si>
  <si>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</si>
  <si>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</si>
  <si>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</si>
  <si>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</si>
  <si>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</si>
  <si>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</si>
  <si>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</si>
  <si>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</si>
  <si>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</si>
  <si>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</si>
  <si>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</si>
  <si>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</si>
  <si>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</si>
  <si>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</si>
  <si>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</si>
  <si>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</si>
  <si>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</si>
  <si>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</si>
  <si>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</si>
  <si>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</si>
  <si>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</si>
  <si>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</si>
  <si>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</si>
  <si>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</si>
  <si>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</si>
  <si>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</si>
  <si>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</si>
  <si>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</si>
  <si>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</si>
  <si>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</si>
  <si>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</si>
  <si>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</si>
  <si>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</si>
  <si>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</si>
  <si>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</si>
  <si>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</si>
  <si>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</si>
  <si>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</si>
  <si>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</si>
  <si>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</si>
  <si>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</si>
  <si>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</si>
  <si>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</si>
  <si>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</si>
  <si>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</si>
  <si>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</si>
  <si>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</si>
  <si>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</si>
  <si>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</si>
  <si>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</si>
  <si>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</si>
  <si>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</si>
  <si>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</si>
  <si>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</si>
  <si>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</si>
  <si>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</si>
  <si>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</si>
  <si>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</si>
  <si>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</si>
  <si>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</si>
  <si>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</si>
  <si>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</si>
  <si>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</si>
  <si>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</si>
  <si>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</si>
  <si>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</si>
  <si>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</si>
  <si>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</si>
  <si>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</si>
  <si>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</si>
  <si>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</si>
  <si>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</si>
  <si>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</si>
  <si>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</si>
  <si>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</si>
  <si>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</si>
  <si>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</si>
  <si>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</si>
  <si>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</si>
  <si>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</si>
  <si>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</si>
  <si>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</si>
  <si>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</si>
  <si>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</si>
  <si>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</si>
  <si>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</si>
  <si>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</si>
  <si>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</si>
  <si>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</si>
  <si>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</si>
  <si>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</si>
  <si>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</si>
  <si>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</si>
  <si>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</si>
  <si>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</si>
  <si>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</si>
  <si>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</si>
  <si>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</si>
  <si>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</si>
  <si>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</si>
  <si>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</si>
  <si>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</si>
  <si>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</si>
  <si>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</si>
  <si>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</si>
  <si>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</si>
  <si>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</si>
  <si>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</si>
  <si>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</si>
  <si>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</si>
  <si>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</si>
  <si>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</si>
  <si>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</si>
  <si>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</si>
  <si>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</si>
  <si>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</si>
  <si>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</si>
  <si>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</si>
  <si>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</si>
  <si>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</si>
  <si>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</si>
  <si>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</si>
  <si>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</si>
  <si>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</si>
  <si>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</si>
  <si>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</si>
  <si>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</si>
  <si>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</si>
  <si>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</si>
  <si>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</si>
  <si>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</si>
  <si>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</si>
  <si>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</si>
  <si>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</si>
  <si>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</si>
  <si>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</si>
  <si>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</si>
  <si>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</si>
  <si>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</si>
  <si>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</si>
  <si>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</si>
  <si>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</si>
  <si>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</si>
  <si>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</si>
  <si>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</si>
  <si>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</si>
  <si>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</si>
  <si>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</si>
  <si>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</si>
  <si>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</si>
  <si>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</si>
  <si>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</si>
  <si>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</si>
  <si>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</si>
  <si>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</si>
  <si>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</si>
  <si>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</si>
  <si>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</si>
  <si>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</si>
  <si>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</si>
  <si>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</si>
  <si>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</si>
  <si>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</si>
  <si>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</si>
  <si>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</si>
  <si>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</si>
  <si>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</si>
  <si>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</si>
  <si>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</si>
  <si>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</si>
  <si>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</si>
  <si>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</si>
  <si>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</si>
  <si>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</si>
  <si>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</si>
  <si>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</si>
  <si>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</si>
  <si>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</si>
  <si>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</si>
  <si>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</si>
  <si>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</si>
  <si>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</si>
  <si>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</si>
  <si>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</si>
  <si>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</si>
  <si>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</si>
  <si>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</si>
  <si>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</si>
  <si>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</si>
  <si>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</si>
  <si>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</si>
  <si>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</si>
  <si>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</si>
  <si>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</si>
  <si>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</si>
  <si>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</si>
  <si>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</si>
  <si>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</si>
  <si>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</si>
  <si>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</si>
  <si>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</si>
  <si>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</si>
  <si>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</si>
  <si>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</si>
  <si>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</si>
  <si>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</si>
  <si>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</si>
  <si>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</si>
  <si>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</si>
  <si>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</si>
  <si>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</si>
  <si>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</si>
  <si>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</si>
  <si>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</si>
  <si>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</si>
  <si>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</si>
  <si>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</si>
  <si>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</si>
  <si>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</si>
  <si>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</si>
  <si>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</si>
  <si>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</si>
  <si>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</si>
  <si>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</si>
  <si>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</si>
  <si>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</si>
  <si>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</si>
  <si>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</si>
  <si>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</si>
  <si>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</si>
  <si>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</si>
  <si>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</si>
  <si>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</si>
  <si>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</si>
  <si>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</si>
  <si>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</si>
  <si>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</si>
  <si>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</si>
  <si>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</si>
  <si>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</si>
  <si>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</si>
  <si>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</si>
  <si>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</si>
  <si>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</si>
  <si>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</si>
  <si>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</si>
  <si>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</si>
  <si>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</si>
  <si>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</si>
  <si>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</si>
  <si>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</si>
  <si>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</si>
  <si>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</si>
  <si>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</si>
  <si>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</si>
  <si>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</si>
  <si>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</si>
  <si>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</si>
  <si>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</si>
  <si>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</si>
  <si>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</si>
  <si>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</si>
  <si>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</si>
  <si>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</si>
  <si>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</si>
  <si>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</si>
  <si>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</si>
  <si>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</si>
  <si>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</si>
  <si>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</si>
  <si>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</si>
  <si>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</si>
  <si>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</si>
  <si>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</si>
  <si>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</si>
  <si>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</si>
  <si>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</si>
  <si>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</si>
  <si>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</si>
  <si>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</si>
  <si>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</si>
  <si>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</si>
  <si>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</si>
  <si>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</si>
  <si>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</si>
  <si>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</si>
  <si>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</si>
  <si>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</si>
  <si>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</si>
  <si>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</si>
  <si>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</si>
  <si>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</si>
  <si>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</si>
  <si>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</si>
  <si>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</si>
  <si>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</si>
  <si>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</si>
  <si>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</si>
  <si>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</si>
  <si>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</si>
  <si>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</si>
  <si>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</si>
  <si>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</si>
  <si>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</si>
  <si>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</si>
  <si>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</si>
  <si>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</si>
  <si>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</si>
  <si>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</si>
  <si>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</si>
  <si>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</si>
  <si>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</si>
  <si>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</si>
  <si>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</si>
  <si>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</si>
  <si>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</si>
  <si>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</si>
  <si>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</si>
  <si>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</si>
  <si>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</si>
  <si>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</si>
  <si>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</si>
  <si>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</si>
  <si>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</si>
  <si>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</si>
  <si>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</si>
  <si>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</si>
  <si>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</si>
  <si>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</si>
  <si>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</si>
  <si>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</si>
  <si>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</si>
  <si>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</si>
  <si>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</si>
  <si>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</si>
  <si>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</si>
  <si>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</si>
  <si>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</si>
  <si>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</si>
  <si>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</si>
  <si>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</si>
  <si>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</si>
  <si>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</si>
  <si>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</si>
  <si>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</si>
  <si>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</si>
  <si>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</si>
  <si>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</si>
  <si>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</si>
  <si>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</si>
  <si>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</si>
  <si>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</si>
  <si>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</si>
  <si>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</si>
  <si>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</si>
  <si>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</si>
  <si>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</si>
  <si>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</si>
  <si>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</si>
  <si>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</si>
  <si>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</si>
  <si>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</si>
  <si>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</si>
  <si>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</si>
  <si>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</si>
  <si>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</si>
  <si>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</si>
  <si>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</si>
  <si>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</si>
  <si>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</si>
  <si>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</si>
  <si>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</si>
  <si>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</si>
  <si>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</si>
  <si>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</si>
  <si>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</si>
  <si>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</si>
  <si>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</si>
  <si>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</si>
  <si>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</si>
  <si>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</si>
  <si>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</si>
  <si>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</si>
  <si>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</si>
  <si>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</si>
  <si>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</si>
  <si>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</si>
  <si>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</si>
  <si>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</si>
  <si>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</si>
  <si>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</si>
  <si>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</si>
  <si>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</si>
  <si>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</si>
  <si>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</si>
  <si>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</si>
  <si>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</si>
  <si>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</si>
  <si>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</si>
  <si>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</si>
  <si>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</si>
  <si>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</si>
  <si>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</si>
  <si>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</si>
  <si>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</si>
  <si>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</si>
  <si>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</si>
  <si>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</si>
  <si>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</si>
  <si>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</si>
  <si>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</si>
  <si>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</si>
  <si>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</si>
  <si>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</si>
  <si>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</si>
  <si>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</si>
  <si>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</si>
  <si>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</si>
  <si>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</si>
  <si>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</si>
  <si>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</si>
  <si>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</si>
  <si>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</si>
  <si>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</si>
  <si>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</si>
  <si>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</si>
  <si>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</si>
  <si>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</si>
  <si>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</si>
  <si>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</si>
  <si>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</si>
  <si>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</si>
  <si>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</si>
  <si>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</si>
  <si>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</si>
  <si>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</si>
  <si>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</si>
  <si>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</si>
  <si>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</si>
  <si>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</si>
  <si>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</si>
  <si>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</si>
  <si>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</si>
  <si>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</si>
  <si>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</si>
  <si>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</si>
  <si>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</si>
  <si>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</si>
  <si>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</si>
  <si>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</si>
  <si>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</si>
  <si>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</si>
  <si>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</si>
  <si>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</si>
  <si>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</si>
  <si>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</si>
  <si>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</si>
  <si>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</si>
  <si>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</si>
  <si>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</si>
  <si>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</si>
  <si>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</si>
  <si>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</si>
  <si>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</si>
  <si>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</si>
  <si>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</si>
  <si>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</si>
  <si>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</si>
  <si>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</si>
  <si>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</si>
  <si>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</si>
  <si>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</si>
  <si>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</si>
  <si>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</si>
  <si>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</si>
  <si>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</si>
  <si>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</si>
  <si>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</si>
  <si>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</si>
  <si>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</si>
  <si>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</si>
  <si>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</si>
  <si>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</si>
  <si>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</si>
  <si>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</si>
  <si>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</si>
  <si>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</si>
  <si>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</si>
  <si>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</si>
  <si>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</si>
  <si>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</si>
  <si>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</si>
  <si>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</si>
  <si>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</si>
  <si>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</si>
  <si>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</si>
  <si>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</si>
  <si>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</si>
  <si>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</si>
  <si>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</si>
  <si>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</si>
  <si>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</si>
  <si>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</si>
  <si>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</si>
  <si>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</si>
  <si>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</si>
  <si>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</si>
  <si>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</si>
  <si>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</si>
  <si>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</si>
  <si>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</si>
  <si>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</si>
  <si>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</si>
  <si>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</si>
  <si>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</si>
  <si>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</si>
  <si>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</si>
  <si>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</si>
  <si>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</si>
  <si>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</si>
  <si>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</si>
  <si>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</si>
  <si>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</si>
  <si>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</si>
  <si>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</si>
  <si>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</si>
  <si>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</si>
  <si>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</si>
  <si>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</si>
  <si>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</si>
  <si>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</si>
  <si>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</si>
  <si>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</si>
  <si>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</si>
  <si>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</si>
  <si>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</si>
  <si>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</si>
  <si>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</si>
  <si>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</si>
  <si>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</si>
  <si>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</si>
  <si>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</si>
  <si>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</si>
  <si>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</si>
  <si>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</si>
  <si>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</si>
  <si>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</si>
  <si>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</si>
  <si>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</si>
  <si>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</si>
  <si>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</si>
  <si>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</si>
  <si>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</si>
  <si>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</si>
  <si>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</si>
  <si>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</si>
  <si>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</si>
  <si>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</si>
  <si>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</si>
  <si>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</si>
  <si>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</si>
  <si>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</si>
  <si>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</si>
  <si>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</si>
  <si>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</si>
  <si>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</si>
  <si>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</si>
  <si>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</si>
  <si>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</si>
  <si>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</si>
  <si>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</si>
  <si>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</si>
  <si>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</si>
  <si>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</si>
  <si>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</si>
  <si>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</si>
  <si>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</si>
  <si>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</si>
  <si>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</si>
  <si>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</si>
  <si>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</si>
  <si>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</si>
  <si>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</si>
  <si>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</si>
  <si>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</si>
  <si>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</si>
  <si>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</si>
  <si>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</si>
  <si>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</si>
  <si>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</si>
  <si>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</si>
  <si>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</si>
  <si>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</si>
  <si>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</si>
  <si>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</si>
  <si>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</si>
  <si>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</si>
  <si>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</si>
  <si>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</si>
  <si>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</si>
  <si>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</si>
  <si>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</si>
  <si>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</si>
  <si>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</si>
  <si>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</si>
  <si>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</si>
  <si>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</si>
  <si>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</si>
  <si>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</si>
  <si>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</si>
  <si>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</si>
  <si>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</si>
  <si>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</si>
  <si>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</si>
  <si>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</si>
  <si>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</si>
  <si>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</si>
  <si>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</si>
  <si>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</si>
  <si>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</si>
  <si>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</si>
  <si>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</si>
  <si>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</si>
  <si>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</si>
  <si>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</si>
  <si>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</si>
  <si>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</si>
  <si>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</si>
  <si>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</si>
  <si>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</si>
  <si>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</si>
  <si>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</si>
  <si>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</si>
  <si>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</si>
  <si>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</si>
  <si>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</si>
  <si>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</si>
  <si>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</si>
  <si>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</si>
  <si>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</si>
  <si>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</si>
  <si>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</si>
  <si>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</si>
  <si>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</si>
  <si>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</si>
  <si>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</si>
  <si>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</si>
  <si>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</si>
  <si>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</si>
  <si>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</si>
  <si>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</si>
  <si>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</si>
  <si>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</si>
  <si>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</si>
  <si>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</si>
  <si>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</si>
  <si>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</si>
  <si>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</si>
  <si>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</si>
  <si>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</si>
  <si>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</si>
  <si>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</si>
  <si>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</si>
  <si>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</si>
  <si>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</si>
  <si>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</si>
  <si>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</si>
  <si>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</si>
  <si>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</si>
  <si>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</si>
  <si>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</si>
  <si>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</si>
  <si>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</si>
  <si>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</si>
  <si>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</si>
  <si>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</si>
  <si>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</si>
  <si>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</si>
  <si>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</si>
  <si>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</si>
  <si>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</si>
  <si>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</si>
  <si>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</si>
  <si>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</si>
  <si>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</si>
  <si>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</si>
  <si>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</si>
  <si>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</si>
  <si>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</si>
  <si>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</si>
  <si>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</si>
  <si>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</si>
  <si>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</si>
  <si>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</si>
  <si>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</si>
  <si>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</si>
  <si>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</si>
  <si>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</si>
  <si>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</si>
  <si>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</si>
  <si>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</si>
  <si>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</si>
  <si>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</si>
  <si>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</si>
  <si>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</si>
  <si>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</si>
  <si>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</si>
  <si>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</si>
  <si>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</si>
  <si>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</si>
  <si>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</si>
  <si>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</si>
  <si>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</si>
  <si>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</si>
  <si>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</si>
  <si>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</si>
  <si>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</si>
  <si>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</si>
  <si>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</si>
  <si>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</si>
  <si>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</si>
  <si>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</si>
  <si>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</si>
  <si>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</si>
  <si>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</si>
  <si>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</si>
  <si>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</si>
  <si>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</si>
  <si>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</si>
  <si>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</si>
  <si>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</si>
  <si>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</si>
  <si>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</si>
  <si>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</si>
  <si>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</si>
  <si>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</si>
  <si>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</si>
  <si>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</si>
  <si>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</si>
  <si>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</si>
  <si>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</si>
  <si>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</si>
  <si>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</si>
  <si>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</si>
  <si>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</si>
  <si>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</si>
  <si>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</si>
  <si>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</si>
  <si>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</si>
  <si>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</si>
  <si>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</si>
  <si>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</si>
  <si>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</si>
  <si>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</si>
  <si>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</si>
  <si>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</si>
  <si>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</si>
  <si>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</si>
  <si>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</si>
  <si>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</si>
  <si>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</si>
  <si>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</si>
  <si>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</si>
  <si>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</si>
  <si>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</si>
  <si>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</si>
  <si>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</si>
  <si>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</si>
  <si>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</si>
  <si>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</si>
  <si>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</si>
  <si>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</si>
  <si>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</si>
  <si>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</si>
  <si>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</si>
  <si>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</si>
  <si>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</si>
  <si>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</si>
  <si>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</si>
  <si>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</si>
  <si>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</si>
  <si>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</si>
  <si>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</si>
  <si>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</si>
  <si>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</si>
  <si>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</si>
  <si>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</si>
  <si>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</si>
  <si>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</si>
  <si>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</si>
  <si>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</si>
  <si>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</si>
  <si>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</si>
  <si>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</si>
  <si>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</si>
  <si>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</si>
  <si>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</si>
  <si>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</si>
  <si>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</si>
  <si>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</si>
  <si>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</si>
  <si>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</si>
  <si>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</si>
  <si>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</si>
  <si>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</si>
  <si>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</si>
  <si>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</si>
  <si>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</si>
  <si>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</si>
  <si>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</si>
  <si>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</si>
  <si>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</si>
  <si>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</si>
  <si>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</si>
  <si>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</si>
  <si>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</si>
  <si>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</si>
  <si>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</si>
  <si>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</si>
  <si>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</si>
  <si>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</si>
  <si>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</si>
  <si>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</si>
  <si>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</si>
  <si>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</si>
  <si>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</si>
  <si>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</si>
  <si>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</si>
  <si>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</si>
  <si>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</si>
  <si>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</si>
  <si>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</si>
  <si>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</si>
  <si>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</si>
  <si>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</si>
  <si>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</si>
  <si>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</si>
  <si>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</si>
  <si>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</si>
  <si>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</si>
  <si>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</si>
  <si>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</si>
  <si>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</si>
  <si>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</si>
  <si>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</si>
  <si>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</si>
  <si>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</si>
  <si>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</si>
  <si>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</si>
  <si>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</si>
  <si>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</si>
  <si>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</si>
  <si>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</si>
  <si>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</si>
  <si>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</si>
  <si>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</si>
  <si>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</si>
  <si>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</si>
  <si>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</si>
  <si>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</si>
  <si>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</si>
  <si>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</si>
  <si>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</si>
  <si>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</si>
  <si>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</si>
  <si>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</si>
  <si>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</si>
  <si>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</si>
  <si>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</si>
  <si>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</si>
  <si>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</si>
  <si>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</si>
  <si>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</si>
  <si>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</si>
  <si>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</si>
  <si>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</si>
  <si>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</si>
  <si>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</si>
  <si>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</si>
  <si>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</si>
  <si>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</si>
  <si>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</si>
  <si>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</si>
  <si>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</si>
  <si>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</si>
  <si>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</si>
  <si>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</si>
  <si>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</si>
  <si>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</si>
  <si>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</si>
  <si>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</si>
  <si>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</si>
  <si>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</si>
  <si>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</si>
  <si>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</si>
  <si>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</si>
  <si>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</si>
  <si>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</si>
  <si>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</si>
  <si>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</si>
  <si>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</si>
  <si>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</si>
  <si>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</si>
  <si>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</si>
  <si>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</si>
  <si>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</si>
  <si>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</si>
  <si>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</si>
  <si>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</si>
  <si>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</si>
  <si>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</si>
  <si>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</si>
  <si>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</si>
  <si>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</si>
  <si>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</si>
  <si>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</si>
  <si>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</si>
  <si>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</si>
  <si>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</si>
  <si>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</si>
  <si>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</si>
  <si>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</si>
  <si>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</si>
  <si>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</si>
  <si>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</si>
  <si>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</si>
  <si>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</si>
  <si>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</si>
  <si>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</si>
  <si>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</si>
  <si>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</si>
  <si>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</si>
  <si>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</si>
  <si>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</si>
  <si>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</si>
  <si>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</si>
  <si>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</si>
  <si>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</si>
  <si>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</si>
  <si>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</si>
  <si>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</si>
  <si>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</si>
  <si>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</si>
  <si>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</si>
  <si>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</si>
  <si>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</si>
  <si>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</si>
  <si>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</si>
  <si>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</si>
  <si>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</si>
  <si>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</si>
  <si>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</si>
  <si>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</si>
  <si>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</si>
  <si>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</si>
  <si>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</si>
  <si>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</si>
  <si>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</si>
  <si>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</si>
  <si>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</si>
  <si>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</si>
  <si>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</si>
  <si>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</si>
  <si>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</si>
  <si>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</si>
  <si>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</si>
  <si>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</si>
  <si>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</si>
  <si>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</si>
  <si>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</si>
  <si>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</si>
  <si>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</si>
  <si>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</si>
  <si>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</si>
  <si>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</si>
  <si>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</si>
  <si>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</si>
  <si>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</si>
  <si>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</si>
  <si>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</si>
  <si>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</si>
  <si>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</si>
  <si>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</si>
  <si>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</si>
  <si>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</si>
  <si>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</si>
  <si>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</si>
  <si>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</si>
  <si>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</si>
  <si>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</si>
  <si>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</si>
  <si>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</si>
  <si>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</si>
  <si>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</si>
  <si>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</si>
  <si>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</si>
  <si>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</si>
  <si>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</si>
  <si>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</si>
  <si>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</si>
  <si>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</si>
  <si>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</si>
  <si>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</si>
  <si>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</si>
  <si>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</si>
  <si>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</si>
  <si>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</si>
  <si>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</si>
  <si>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</si>
  <si>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</si>
  <si>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</si>
  <si>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</si>
  <si>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</si>
  <si>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</si>
  <si>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</si>
  <si>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</si>
  <si>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</si>
  <si>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</si>
  <si>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</si>
  <si>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</si>
  <si>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</si>
  <si>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</si>
  <si>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</si>
  <si>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</si>
  <si>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</si>
  <si>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</si>
  <si>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</si>
  <si>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</si>
  <si>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</si>
  <si>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</si>
  <si>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</si>
  <si>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</si>
  <si>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</si>
  <si>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</si>
  <si>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</si>
  <si>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</si>
  <si>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</si>
  <si>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</si>
  <si>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</si>
  <si>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</si>
  <si>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</si>
  <si>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</si>
  <si>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</si>
  <si>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</si>
  <si>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</si>
  <si>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</si>
  <si>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</si>
  <si>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</si>
  <si>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</si>
  <si>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</si>
  <si>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</si>
  <si>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</si>
  <si>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</si>
  <si>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</si>
  <si>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</si>
  <si>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</si>
  <si>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</si>
  <si>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</si>
  <si>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</si>
  <si>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</si>
  <si>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</si>
  <si>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</si>
  <si>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</si>
  <si>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</si>
  <si>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</si>
  <si>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</si>
  <si>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</si>
  <si>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</si>
  <si>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</si>
  <si>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</si>
  <si>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</si>
  <si>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</si>
  <si>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</si>
  <si>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</si>
  <si>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</si>
  <si>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</si>
  <si>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</si>
  <si>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</si>
  <si>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</si>
  <si>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</si>
  <si>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</si>
  <si>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</si>
  <si>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</si>
  <si>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</si>
  <si>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</si>
  <si>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</si>
  <si>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</si>
  <si>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</si>
  <si>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</si>
  <si>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</si>
  <si>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</si>
  <si>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</si>
  <si>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</si>
  <si>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</si>
  <si>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</si>
  <si>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</si>
  <si>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</si>
  <si>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</si>
  <si>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</si>
  <si>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</si>
  <si>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</si>
  <si>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</si>
  <si>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</si>
  <si>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</si>
  <si>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</si>
  <si>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</si>
  <si>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</si>
  <si>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</si>
  <si>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</si>
  <si>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</si>
  <si>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</si>
  <si>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</si>
  <si>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</si>
  <si>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</si>
  <si>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</si>
  <si>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</si>
  <si>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</si>
  <si>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</si>
  <si>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</si>
  <si>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</si>
  <si>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</si>
  <si>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</si>
  <si>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</si>
  <si>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</si>
  <si>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</si>
  <si>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</si>
  <si>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</si>
  <si>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</si>
  <si>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</si>
  <si>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</si>
  <si>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</si>
  <si>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</si>
  <si>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</si>
  <si>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</si>
  <si>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</si>
  <si>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</si>
  <si>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</si>
  <si>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</si>
  <si>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</si>
  <si>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</si>
  <si>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</si>
  <si>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</si>
  <si>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</si>
  <si>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</si>
  <si>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</si>
  <si>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</si>
  <si>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</si>
  <si>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</si>
  <si>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</si>
  <si>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</si>
  <si>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</si>
  <si>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</si>
  <si>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</si>
  <si>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</si>
  <si>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</si>
  <si>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</si>
  <si>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</si>
  <si>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</si>
  <si>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</si>
  <si>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</si>
  <si>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</si>
  <si>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</si>
  <si>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</si>
  <si>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</si>
  <si>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</si>
  <si>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</si>
  <si>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</si>
  <si>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</si>
  <si>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</si>
  <si>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</si>
  <si>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</si>
  <si>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</si>
  <si>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</si>
  <si>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</si>
  <si>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</si>
  <si>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</si>
  <si>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</si>
  <si>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</si>
  <si>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</si>
  <si>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</si>
  <si>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</si>
  <si>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</si>
  <si>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</si>
  <si>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</si>
  <si>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</si>
  <si>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</si>
  <si>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</si>
  <si>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</si>
  <si>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</si>
  <si>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</si>
  <si>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</si>
  <si>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</si>
  <si>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</si>
  <si>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</si>
  <si>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</si>
  <si>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</si>
  <si>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</si>
  <si>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</si>
  <si>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</si>
  <si>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</si>
  <si>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</si>
  <si>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</si>
  <si>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</si>
  <si>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</si>
  <si>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</si>
  <si>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</si>
  <si>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</si>
  <si>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</si>
  <si>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</si>
  <si>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</si>
  <si>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</si>
  <si>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</si>
  <si>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</si>
  <si>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</si>
  <si>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</si>
  <si>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</si>
  <si>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</si>
  <si>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</si>
  <si>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</si>
  <si>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</si>
  <si>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</si>
  <si>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</si>
  <si>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</si>
  <si>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</si>
  <si>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</si>
  <si>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</si>
  <si>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</si>
  <si>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</si>
  <si>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</si>
  <si>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</si>
  <si>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</si>
  <si>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</si>
  <si>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</si>
  <si>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</si>
  <si>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</si>
  <si>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</si>
  <si>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</si>
  <si>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</si>
  <si>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</si>
  <si>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</si>
  <si>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</si>
  <si>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</si>
  <si>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</si>
  <si>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</si>
  <si>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</si>
  <si>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</si>
  <si>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</si>
  <si>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</si>
  <si>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</si>
  <si>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</si>
  <si>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</si>
  <si>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</si>
  <si>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</si>
  <si>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</si>
  <si>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</si>
  <si>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</si>
  <si>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</si>
  <si>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</si>
  <si>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</si>
  <si>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</si>
  <si>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</si>
  <si>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</si>
  <si>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</si>
  <si>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</si>
  <si>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</si>
  <si>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</si>
  <si>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</si>
  <si>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</si>
  <si>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</si>
  <si>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</si>
  <si>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</si>
  <si>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</si>
  <si>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</si>
  <si>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</si>
  <si>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</si>
  <si>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</si>
  <si>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</si>
  <si>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</si>
  <si>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</si>
  <si>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</si>
  <si>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</si>
  <si>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</si>
  <si>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</si>
  <si>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</si>
  <si>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</si>
  <si>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</si>
  <si>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</si>
  <si>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</si>
  <si>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</si>
  <si>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</si>
  <si>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</si>
  <si>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</si>
  <si>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</si>
  <si>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</si>
  <si>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</si>
  <si>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</si>
  <si>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</si>
  <si>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</si>
  <si>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</si>
  <si>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</si>
  <si>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</si>
  <si>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</si>
  <si>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</si>
  <si>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</si>
  <si>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</si>
  <si>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</si>
  <si>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</si>
  <si>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</si>
  <si>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</si>
  <si>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</si>
  <si>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</si>
  <si>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</si>
  <si>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</si>
  <si>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</si>
  <si>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</si>
  <si>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</si>
  <si>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</si>
  <si>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</si>
  <si>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</si>
  <si>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</si>
  <si>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</si>
  <si>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</si>
  <si>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</si>
  <si>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</si>
  <si>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</si>
  <si>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</si>
  <si>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</si>
  <si>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</si>
  <si>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</si>
  <si>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</si>
  <si>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</si>
  <si>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</si>
  <si>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</si>
  <si>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</si>
  <si>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</si>
  <si>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</si>
  <si>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</si>
  <si>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</si>
  <si>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</si>
  <si>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</si>
  <si>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</si>
  <si>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</si>
  <si>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</si>
  <si>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</si>
  <si>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</si>
  <si>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</si>
  <si>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</si>
  <si>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</si>
  <si>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</si>
  <si>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</si>
  <si>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</si>
  <si>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</si>
  <si>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</si>
  <si>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</si>
  <si>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</si>
  <si>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</si>
  <si>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</si>
  <si>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</si>
  <si>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</si>
  <si>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</si>
  <si>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</si>
  <si>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</si>
  <si>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</si>
  <si>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</si>
  <si>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</si>
  <si>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</si>
  <si>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</si>
  <si>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</si>
  <si>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</si>
  <si>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</si>
  <si>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</si>
  <si>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</si>
  <si>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</si>
  <si>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</si>
  <si>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</si>
  <si>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</si>
  <si>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</si>
  <si>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</si>
  <si>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</si>
  <si>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</si>
  <si>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</si>
  <si>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</si>
  <si>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</si>
  <si>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</si>
  <si>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</si>
  <si>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</si>
  <si>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</si>
  <si>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</si>
  <si>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</si>
  <si>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</si>
  <si>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</si>
  <si>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</si>
  <si>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</si>
  <si>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</si>
  <si>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</si>
  <si>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</si>
  <si>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</si>
  <si>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</si>
  <si>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</si>
  <si>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</si>
  <si>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</si>
  <si>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</si>
  <si>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</si>
  <si>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</si>
  <si>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</si>
  <si>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</si>
  <si>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</si>
  <si>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</si>
  <si>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</si>
  <si>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</si>
  <si>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</si>
  <si>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</si>
  <si>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</si>
  <si>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</si>
  <si>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</si>
  <si>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</si>
  <si>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</si>
  <si>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</si>
  <si>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</si>
  <si>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</si>
  <si>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</si>
  <si>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</si>
  <si>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</si>
  <si>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</si>
  <si>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</si>
  <si>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</si>
  <si>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</si>
  <si>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</si>
  <si>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</si>
  <si>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</si>
  <si>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</si>
  <si>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</si>
  <si>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</si>
  <si>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</si>
  <si>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</si>
  <si>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</si>
  <si>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</si>
  <si>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</si>
  <si>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</si>
  <si>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</si>
  <si>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</si>
  <si>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</si>
  <si>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</si>
  <si>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</si>
  <si>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</si>
  <si>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</si>
  <si>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</si>
  <si>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</si>
  <si>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</si>
  <si>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</si>
  <si>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</si>
  <si>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</si>
  <si>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</si>
  <si>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</si>
  <si>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</si>
  <si>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</si>
  <si>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</si>
  <si>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</si>
  <si>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</si>
  <si>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</si>
  <si>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</si>
  <si>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</si>
  <si>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</si>
  <si>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</si>
  <si>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</si>
  <si>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</si>
  <si>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</si>
  <si>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</si>
  <si>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</si>
  <si>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</si>
  <si>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</si>
  <si>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</si>
  <si>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</si>
  <si>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</si>
  <si>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</si>
  <si>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</si>
  <si>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</si>
  <si>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</si>
  <si>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</si>
  <si>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</si>
  <si>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</si>
  <si>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</si>
  <si>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</si>
  <si>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</si>
  <si>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</si>
  <si>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</si>
  <si>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</si>
  <si>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</si>
  <si>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</si>
  <si>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</si>
  <si>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</si>
  <si>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</si>
  <si>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</si>
  <si>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</si>
  <si>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</si>
  <si>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</si>
  <si>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</si>
  <si>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</si>
  <si>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</si>
  <si>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</si>
  <si>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</si>
  <si>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</si>
  <si>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</si>
  <si>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</si>
  <si>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</si>
  <si>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</si>
  <si>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</si>
  <si>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</si>
  <si>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</si>
  <si>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</si>
  <si>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</si>
  <si>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</si>
  <si>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</si>
  <si>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</si>
  <si>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</si>
  <si>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</si>
  <si>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</si>
  <si>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</si>
  <si>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</si>
  <si>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</si>
  <si>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</si>
  <si>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</si>
  <si>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</si>
  <si>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</si>
  <si>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</si>
  <si>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</si>
  <si>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</si>
  <si>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</si>
  <si>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</si>
  <si>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</si>
  <si>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</si>
  <si>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</si>
  <si>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</si>
  <si>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</si>
  <si>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</si>
  <si>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</si>
  <si>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</si>
  <si>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</si>
  <si>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</si>
  <si>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</si>
  <si>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</si>
  <si>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</si>
  <si>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</si>
  <si>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</si>
  <si>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</si>
  <si>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</si>
  <si>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</si>
  <si>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</si>
  <si>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</si>
  <si>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</si>
  <si>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</si>
  <si>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</si>
  <si>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</si>
  <si>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</si>
  <si>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</si>
  <si>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</si>
  <si>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</si>
  <si>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</si>
  <si>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</si>
  <si>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</si>
  <si>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</si>
  <si>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</si>
  <si>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</si>
  <si>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</si>
  <si>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</si>
  <si>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</si>
  <si>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</si>
  <si>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</si>
  <si>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</si>
  <si>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</si>
  <si>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</si>
  <si>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</si>
  <si>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</si>
  <si>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</si>
  <si>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</si>
  <si>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</si>
  <si>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</si>
  <si>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</si>
  <si>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</si>
  <si>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</si>
  <si>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</si>
  <si>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</si>
  <si>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</si>
  <si>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</si>
  <si>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</si>
  <si>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</si>
  <si>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</si>
  <si>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</si>
  <si>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</si>
  <si>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</si>
  <si>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</si>
  <si>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</si>
  <si>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</si>
  <si>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</si>
  <si>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</si>
  <si>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</si>
  <si>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</si>
  <si>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</si>
  <si>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</si>
  <si>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</si>
  <si>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</si>
  <si>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</si>
  <si>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</si>
  <si>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</si>
  <si>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</si>
  <si>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</si>
  <si>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</si>
  <si>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</si>
  <si>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</si>
  <si>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</si>
  <si>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</si>
  <si>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</si>
  <si>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</si>
  <si>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</si>
  <si>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</si>
  <si>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</si>
  <si>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</si>
  <si>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</si>
  <si>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</si>
  <si>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</si>
  <si>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</si>
  <si>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</si>
  <si>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</si>
  <si>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</si>
  <si>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</si>
  <si>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</si>
  <si>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</si>
  <si>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</si>
  <si>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</si>
  <si>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</si>
  <si>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</si>
  <si>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</si>
  <si>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</si>
  <si>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</si>
  <si>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</si>
  <si>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</si>
  <si>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</si>
  <si>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</si>
  <si>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</si>
  <si>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</si>
  <si>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</si>
  <si>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</si>
  <si>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</si>
  <si>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</si>
  <si>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</si>
  <si>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</si>
  <si>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</si>
  <si>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</si>
  <si>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</si>
  <si>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</si>
  <si>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</si>
  <si>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</si>
  <si>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</si>
  <si>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</si>
  <si>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</si>
  <si>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</si>
  <si>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</si>
  <si>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</si>
  <si>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</si>
  <si>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</si>
  <si>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</si>
  <si>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</si>
  <si>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</si>
  <si>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</si>
  <si>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</si>
  <si>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</si>
  <si>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</si>
  <si>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</si>
  <si>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</si>
  <si>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</si>
  <si>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</si>
  <si>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</si>
  <si>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</si>
  <si>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</si>
  <si>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</si>
  <si>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</si>
  <si>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</si>
  <si>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</si>
  <si>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</si>
  <si>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</si>
  <si>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</si>
  <si>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</si>
  <si>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</si>
  <si>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</si>
  <si>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</si>
  <si>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</si>
  <si>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</si>
  <si>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</si>
  <si>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</si>
  <si>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</si>
  <si>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</si>
  <si>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</si>
  <si>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</si>
  <si>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</si>
  <si>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</si>
  <si>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</si>
  <si>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</si>
  <si>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</si>
  <si>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</si>
  <si>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</si>
  <si>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</si>
  <si>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</si>
  <si>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</si>
  <si>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</si>
  <si>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</si>
  <si>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</si>
  <si>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</si>
  <si>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</si>
  <si>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</si>
  <si>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</si>
  <si>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</si>
  <si>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</si>
  <si>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</si>
  <si>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</si>
  <si>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</si>
  <si>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</si>
  <si>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</si>
  <si>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</si>
  <si>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</si>
  <si>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</si>
  <si>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</si>
  <si>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</si>
  <si>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</si>
  <si>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</si>
  <si>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</si>
  <si>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</si>
  <si>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</si>
  <si>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</si>
  <si>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</si>
  <si>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</si>
  <si>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</si>
  <si>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</si>
  <si>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</si>
  <si>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</si>
  <si>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</si>
  <si>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</si>
  <si>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</si>
  <si>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</si>
  <si>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</si>
  <si>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</si>
  <si>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</si>
  <si>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</si>
  <si>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</si>
  <si>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</si>
  <si>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</si>
  <si>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</si>
  <si>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</si>
  <si>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</si>
  <si>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</si>
  <si>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</si>
  <si>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</si>
  <si>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</si>
  <si>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</si>
  <si>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</si>
  <si>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</si>
  <si>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</si>
  <si>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</si>
  <si>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</si>
  <si>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</si>
  <si>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</si>
  <si>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</si>
  <si>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</si>
  <si>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</si>
  <si>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</si>
  <si>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</si>
  <si>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</si>
  <si>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</si>
  <si>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</si>
  <si>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</si>
  <si>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</si>
  <si>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</si>
  <si>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</si>
  <si>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</si>
  <si>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</si>
  <si>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</si>
  <si>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</si>
  <si>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</si>
  <si>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</si>
  <si>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</si>
  <si>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</si>
  <si>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</si>
  <si>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</si>
  <si>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</si>
  <si>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</si>
  <si>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</si>
  <si>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</si>
  <si>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</si>
  <si>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</si>
  <si>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</si>
  <si>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</si>
  <si>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</si>
  <si>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</si>
  <si>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</si>
  <si>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</si>
  <si>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</si>
  <si>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</si>
  <si>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</si>
  <si>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</si>
  <si>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</si>
  <si>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</si>
  <si>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</si>
  <si>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</si>
  <si>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</si>
  <si>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</si>
  <si>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</si>
  <si>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</si>
  <si>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</si>
  <si>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</si>
  <si>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</si>
  <si>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</si>
  <si>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</si>
  <si>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</si>
  <si>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</si>
  <si>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</si>
  <si>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</si>
  <si>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</si>
  <si>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</si>
  <si>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</si>
  <si>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</si>
  <si>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</si>
  <si>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</si>
  <si>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</si>
  <si>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</si>
  <si>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</si>
  <si>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</si>
  <si>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</si>
  <si>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</si>
  <si>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</si>
  <si>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</si>
  <si>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</si>
  <si>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</si>
  <si>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</si>
  <si>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</si>
  <si>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</si>
  <si>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</si>
  <si>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</si>
  <si>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</si>
  <si>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</si>
  <si>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</si>
  <si>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</si>
  <si>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</si>
  <si>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</si>
  <si>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</si>
  <si>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</si>
  <si>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</si>
  <si>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</si>
  <si>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</si>
  <si>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</si>
  <si>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</si>
  <si>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</si>
  <si>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</si>
  <si>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</si>
  <si>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</si>
  <si>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</si>
  <si>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</si>
  <si>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</si>
  <si>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</si>
  <si>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</si>
  <si>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</si>
  <si>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</si>
  <si>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</si>
  <si>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</si>
  <si>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</si>
  <si>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</si>
  <si>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</si>
  <si>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</si>
  <si>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</si>
  <si>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</si>
  <si>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</si>
  <si>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</si>
  <si>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</si>
  <si>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</si>
  <si>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</si>
  <si>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</si>
  <si>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</si>
  <si>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</si>
  <si>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</si>
  <si>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</si>
  <si>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</si>
  <si>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</si>
  <si>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</si>
  <si>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</si>
  <si>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</si>
  <si>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</si>
  <si>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</si>
  <si>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</si>
  <si>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</si>
  <si>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</si>
  <si>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</si>
  <si>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</si>
  <si>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</si>
  <si>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</si>
  <si>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</si>
  <si>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</si>
  <si>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</si>
  <si>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</si>
  <si>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</si>
  <si>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</si>
  <si>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</si>
  <si>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</si>
  <si>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</si>
  <si>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</si>
  <si>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</si>
  <si>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</si>
  <si>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</si>
  <si>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</si>
  <si>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</si>
  <si>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</si>
  <si>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</si>
  <si>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</si>
  <si>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</si>
  <si>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</si>
  <si>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</si>
  <si>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</si>
  <si>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</si>
  <si>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</si>
  <si>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</si>
  <si>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</si>
  <si>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</si>
  <si>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</si>
  <si>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</si>
  <si>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</si>
  <si>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</si>
  <si>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</si>
  <si>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</si>
  <si>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</si>
  <si>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</si>
  <si>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</si>
  <si>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</si>
  <si>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</si>
  <si>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</si>
  <si>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</si>
  <si>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</si>
  <si>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</si>
  <si>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</si>
  <si>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</si>
  <si>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</si>
  <si>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</si>
  <si>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</si>
  <si>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</si>
  <si>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</si>
  <si>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</si>
  <si>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</si>
  <si>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</si>
  <si>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</si>
  <si>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</si>
  <si>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</si>
  <si>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</si>
  <si>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</si>
  <si>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</si>
  <si>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</si>
  <si>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</si>
  <si>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</si>
  <si>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</si>
  <si>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</si>
  <si>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</si>
  <si>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</si>
  <si>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</si>
  <si>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</si>
  <si>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</si>
  <si>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</si>
  <si>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</si>
  <si>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</si>
  <si>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</si>
  <si>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</si>
  <si>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</si>
  <si>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</si>
  <si>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</si>
  <si>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</si>
  <si>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</si>
  <si>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</si>
  <si>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</si>
  <si>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</si>
  <si>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</si>
  <si>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</si>
  <si>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</si>
  <si>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</si>
  <si>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</si>
  <si>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</si>
  <si>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</si>
  <si>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</si>
  <si>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</si>
  <si>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</si>
  <si>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</si>
  <si>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</si>
  <si>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</si>
  <si>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</si>
  <si>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</si>
  <si>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</si>
  <si>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</si>
  <si>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</si>
  <si>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</si>
  <si>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</si>
  <si>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</si>
  <si>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</si>
  <si>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</si>
  <si>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</si>
  <si>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</si>
  <si>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</si>
  <si>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</si>
  <si>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</si>
  <si>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</si>
  <si>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</si>
  <si>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</si>
  <si>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</si>
  <si>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</si>
  <si>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</si>
  <si>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</si>
  <si>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</si>
  <si>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</si>
  <si>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</si>
  <si>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</si>
  <si>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</si>
  <si>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</si>
  <si>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</si>
  <si>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</si>
  <si>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</si>
  <si>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</si>
  <si>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</si>
  <si>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</si>
  <si>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</si>
  <si>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</si>
  <si>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</si>
  <si>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</si>
  <si>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</si>
  <si>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</si>
  <si>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</si>
  <si>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</si>
  <si>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</si>
  <si>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</si>
  <si>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</si>
  <si>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</si>
  <si>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</si>
  <si>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</si>
  <si>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</si>
  <si>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</si>
  <si>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</si>
  <si>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</si>
  <si>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</si>
  <si>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</si>
  <si>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</si>
  <si>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</si>
  <si>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</si>
  <si>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</si>
  <si>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</si>
  <si>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</si>
  <si>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</si>
  <si>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</si>
  <si>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</si>
  <si>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</si>
  <si>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</si>
  <si>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</si>
  <si>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</si>
  <si>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</si>
  <si>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</si>
  <si>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</si>
  <si>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</si>
  <si>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</si>
  <si>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</si>
  <si>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</si>
  <si>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</si>
  <si>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</si>
  <si>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</si>
  <si>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</si>
  <si>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</si>
  <si>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</si>
  <si>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</si>
  <si>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</si>
  <si>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</si>
  <si>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</si>
  <si>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</si>
  <si>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</si>
  <si>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</si>
  <si>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</si>
  <si>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</si>
  <si>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</si>
  <si>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</si>
  <si>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</si>
  <si>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</si>
  <si>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</si>
  <si>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</si>
  <si>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</si>
  <si>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</si>
  <si>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</si>
  <si>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</si>
  <si>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</si>
  <si>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</si>
  <si>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</si>
  <si>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</si>
  <si>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</si>
  <si>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</si>
  <si>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</si>
  <si>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</si>
  <si>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</si>
  <si>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</si>
  <si>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</si>
  <si>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</si>
  <si>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</si>
  <si>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</si>
  <si>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</si>
  <si>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</si>
  <si>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</si>
  <si>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</si>
  <si>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</si>
  <si>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</si>
  <si>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</si>
  <si>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</si>
  <si>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</si>
  <si>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</si>
  <si>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</si>
  <si>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</si>
  <si>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</si>
  <si>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</si>
  <si>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</si>
  <si>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</si>
  <si>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</si>
  <si>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</si>
  <si>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</si>
  <si>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</si>
  <si>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</si>
  <si>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</si>
  <si>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</si>
  <si>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</si>
  <si>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</si>
  <si>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</si>
  <si>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</si>
  <si>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</si>
  <si>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</si>
  <si>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</si>
  <si>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</si>
  <si>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</si>
  <si>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</si>
  <si>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</si>
  <si>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</si>
  <si>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</si>
  <si>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</si>
  <si>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</si>
  <si>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</si>
  <si>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</si>
  <si>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</si>
  <si>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</si>
  <si>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</si>
  <si>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</si>
  <si>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</si>
  <si>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</si>
  <si>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</si>
  <si>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</si>
  <si>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</si>
  <si>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</si>
  <si>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</si>
  <si>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</si>
  <si>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</si>
  <si>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</si>
  <si>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</si>
  <si>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</si>
  <si>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</si>
  <si>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</si>
  <si>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</si>
  <si>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</si>
  <si>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</si>
  <si>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</si>
  <si>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</si>
  <si>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</si>
  <si>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</si>
  <si>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</si>
  <si>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</si>
  <si>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</si>
  <si>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</si>
  <si>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</si>
  <si>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</si>
  <si>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</si>
  <si>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</si>
  <si>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</si>
  <si>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</si>
  <si>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</si>
  <si>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</si>
  <si>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</si>
  <si>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</si>
  <si>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</si>
  <si>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</si>
  <si>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</si>
  <si>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</si>
  <si>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</si>
  <si>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</si>
  <si>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</si>
  <si>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</si>
  <si>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</si>
  <si>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</si>
  <si>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</si>
  <si>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</si>
  <si>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</si>
  <si>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</si>
  <si>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</si>
  <si>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</si>
  <si>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</si>
  <si>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</si>
  <si>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</si>
  <si>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</si>
  <si>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</si>
  <si>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</si>
  <si>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</si>
  <si>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</si>
  <si>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</si>
  <si>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</si>
  <si>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</si>
  <si>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</si>
  <si>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</si>
  <si>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</si>
  <si>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</si>
  <si>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</si>
  <si>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</si>
  <si>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</si>
  <si>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</si>
  <si>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</si>
  <si>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</si>
  <si>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</si>
  <si>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</si>
  <si>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</si>
  <si>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</si>
  <si>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</si>
  <si>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</si>
  <si>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</si>
  <si>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</si>
  <si>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</si>
  <si>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</si>
  <si>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</si>
  <si>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</si>
  <si>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</si>
  <si>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</si>
  <si>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</si>
  <si>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</si>
  <si>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</si>
  <si>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</si>
  <si>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</si>
  <si>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</si>
  <si>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</si>
  <si>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</si>
  <si>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</si>
  <si>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</si>
  <si>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</si>
  <si>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</si>
  <si>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</si>
  <si>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</si>
  <si>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</si>
  <si>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</si>
  <si>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</si>
  <si>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</si>
  <si>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</si>
  <si>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</si>
  <si>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</si>
  <si>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</si>
  <si>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</si>
  <si>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</si>
  <si>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</si>
  <si>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</si>
  <si>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</si>
  <si>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</si>
  <si>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</si>
  <si>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</si>
  <si>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</si>
  <si>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</si>
  <si>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</si>
  <si>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</si>
  <si>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</si>
  <si>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</si>
  <si>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</si>
  <si>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</si>
  <si>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</si>
  <si>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</si>
  <si>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</si>
  <si>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</si>
  <si>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</si>
  <si>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</si>
  <si>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</si>
  <si>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</si>
  <si>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</si>
  <si>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</si>
  <si>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</si>
  <si>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</si>
  <si>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</si>
  <si>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</si>
  <si>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</si>
  <si>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</si>
  <si>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</si>
  <si>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</si>
  <si>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</si>
  <si>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</si>
  <si>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</si>
  <si>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</si>
  <si>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</si>
  <si>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</si>
  <si>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</si>
  <si>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</si>
  <si>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</si>
  <si>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</si>
  <si>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</si>
  <si>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</si>
  <si>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</si>
  <si>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</si>
  <si>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</si>
  <si>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</si>
  <si>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</si>
  <si>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</si>
  <si>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</si>
  <si>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</si>
  <si>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</si>
  <si>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</si>
  <si>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</si>
  <si>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</si>
  <si>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</si>
  <si>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</si>
  <si>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</si>
  <si>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</si>
  <si>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</si>
  <si>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</si>
  <si>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</si>
  <si>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</si>
  <si>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</si>
  <si>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</si>
  <si>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</si>
  <si>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</si>
  <si>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</si>
  <si>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</si>
  <si>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</si>
  <si>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</si>
  <si>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</si>
  <si>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</si>
  <si>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</si>
  <si>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</si>
  <si>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</si>
  <si>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</si>
  <si>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</si>
  <si>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</si>
  <si>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</si>
  <si>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</si>
  <si>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</si>
  <si>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</si>
  <si>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</si>
  <si>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</si>
  <si>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</si>
  <si>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</si>
  <si>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</si>
  <si>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</si>
  <si>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</si>
  <si>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</si>
  <si>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</si>
  <si>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</si>
  <si>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</si>
  <si>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</si>
  <si>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</si>
  <si>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</si>
  <si>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</si>
  <si>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</si>
  <si>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</si>
  <si>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</si>
  <si>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</si>
  <si>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</si>
  <si>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</si>
  <si>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</si>
  <si>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</si>
  <si>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</si>
  <si>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</si>
  <si>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</si>
  <si>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</si>
  <si>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</si>
  <si>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</si>
  <si>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</si>
  <si>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</si>
  <si>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</si>
  <si>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</si>
  <si>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</si>
  <si>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</si>
  <si>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</si>
  <si>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</si>
  <si>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</si>
  <si>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</si>
  <si>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</si>
  <si>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</si>
  <si>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</si>
  <si>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</si>
  <si>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</si>
  <si>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</si>
  <si>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</si>
  <si>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</si>
  <si>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</si>
  <si>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</si>
  <si>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</si>
  <si>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</si>
  <si>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</si>
  <si>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</si>
  <si>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</si>
  <si>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</si>
  <si>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</si>
  <si>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</si>
  <si>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</si>
  <si>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</si>
  <si>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</si>
  <si>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</si>
  <si>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</si>
  <si>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</si>
  <si>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</si>
  <si>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</si>
  <si>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</si>
  <si>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</si>
  <si>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</si>
  <si>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</si>
  <si>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</si>
  <si>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</si>
  <si>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</si>
  <si>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</si>
  <si>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</si>
  <si>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</si>
  <si>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</si>
  <si>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</si>
  <si>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</si>
  <si>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</si>
  <si>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</si>
  <si>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</si>
  <si>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</si>
  <si>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</si>
  <si>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</si>
  <si>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</si>
  <si>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</si>
  <si>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</si>
  <si>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</si>
  <si>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</si>
  <si>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</si>
  <si>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</si>
  <si>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</si>
  <si>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</si>
  <si>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</si>
  <si>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</si>
  <si>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</si>
  <si>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</si>
  <si>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</si>
  <si>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</si>
  <si>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</si>
  <si>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</si>
  <si>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</si>
  <si>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</si>
  <si>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</si>
  <si>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</si>
  <si>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</si>
  <si>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</si>
  <si>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</si>
  <si>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</si>
  <si>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</si>
  <si>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</si>
  <si>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</si>
  <si>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</si>
  <si>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</si>
  <si>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</si>
  <si>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</si>
  <si>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</si>
  <si>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</si>
  <si>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</si>
  <si>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</si>
  <si>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</si>
  <si>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</si>
  <si>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</si>
  <si>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</si>
  <si>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</si>
  <si>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</si>
  <si>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</si>
  <si>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</si>
  <si>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</si>
  <si>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</si>
  <si>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</si>
  <si>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</si>
  <si>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</si>
  <si>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</si>
  <si>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</si>
  <si>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</si>
  <si>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</si>
  <si>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</si>
  <si>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</si>
  <si>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</si>
  <si>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</si>
  <si>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</si>
  <si>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</si>
  <si>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</si>
  <si>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</si>
  <si>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</si>
  <si>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</si>
  <si>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</si>
  <si>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</si>
  <si>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</si>
  <si>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</si>
  <si>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</si>
  <si>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</si>
  <si>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</si>
  <si>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</si>
  <si>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</si>
  <si>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</si>
  <si>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</si>
  <si>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</si>
  <si>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</si>
  <si>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</si>
  <si>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</si>
  <si>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</si>
  <si>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</si>
  <si>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</si>
  <si>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</si>
  <si>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</si>
  <si>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</si>
  <si>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</si>
  <si>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</si>
  <si>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</si>
  <si>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</si>
  <si>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</si>
  <si>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</si>
  <si>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</si>
  <si>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</si>
  <si>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</si>
  <si>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</si>
  <si>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</si>
  <si>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</si>
  <si>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</si>
  <si>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</si>
  <si>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</si>
  <si>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</si>
  <si>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</si>
  <si>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</si>
  <si>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</si>
  <si>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</si>
  <si>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</si>
  <si>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</si>
  <si>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</si>
  <si>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</si>
  <si>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</si>
  <si>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</si>
  <si>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</si>
  <si>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</si>
  <si>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</si>
  <si>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</si>
  <si>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</si>
  <si>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</si>
  <si>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</si>
  <si>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</si>
  <si>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</si>
  <si>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</si>
  <si>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</si>
  <si>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</si>
  <si>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</si>
  <si>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</si>
  <si>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</si>
  <si>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</si>
  <si>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</si>
  <si>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</si>
  <si>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</si>
  <si>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</si>
  <si>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</si>
  <si>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</si>
  <si>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</si>
  <si>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</si>
  <si>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</si>
  <si>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</si>
  <si>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</si>
  <si>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</si>
  <si>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</si>
  <si>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</si>
  <si>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</si>
  <si>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</si>
  <si>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</si>
  <si>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</si>
  <si>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</si>
  <si>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</si>
  <si>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</si>
  <si>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</si>
  <si>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</si>
  <si>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</si>
  <si>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</si>
  <si>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</si>
  <si>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</si>
  <si>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</si>
  <si>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</si>
  <si>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</si>
  <si>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</si>
  <si>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</si>
  <si>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</si>
  <si>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</si>
  <si>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</si>
  <si>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</si>
  <si>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</si>
  <si>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</si>
  <si>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</si>
  <si>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</si>
  <si>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</si>
  <si>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</si>
  <si>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</si>
  <si>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</si>
  <si>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</si>
  <si>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</si>
  <si>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</si>
  <si>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</si>
  <si>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</si>
  <si>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</si>
  <si>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</si>
  <si>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</si>
  <si>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</si>
  <si>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</si>
  <si>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</si>
  <si>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</si>
  <si>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</si>
  <si>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</si>
  <si>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</si>
  <si>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</si>
  <si>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</si>
  <si>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</si>
  <si>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</si>
  <si>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</si>
  <si>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</si>
  <si>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</si>
  <si>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</si>
  <si>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</si>
  <si>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</si>
  <si>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</si>
  <si>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</si>
  <si>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</si>
  <si>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</si>
  <si>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</si>
  <si>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</si>
  <si>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</si>
  <si>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</si>
  <si>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</si>
  <si>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</si>
  <si>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</si>
  <si>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</si>
  <si>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</si>
  <si>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</si>
  <si>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</si>
  <si>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</si>
  <si>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</si>
  <si>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</si>
  <si>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</si>
  <si>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</si>
  <si>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</si>
  <si>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</si>
  <si>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</si>
  <si>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</si>
  <si>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</si>
  <si>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</si>
  <si>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</si>
  <si>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</si>
  <si>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</si>
  <si>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</si>
  <si>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</si>
  <si>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</si>
  <si>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</si>
  <si>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</si>
  <si>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</si>
  <si>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</si>
  <si>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</si>
  <si>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</si>
  <si>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</si>
  <si>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</si>
  <si>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</si>
  <si>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</si>
  <si>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</si>
  <si>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</si>
  <si>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</si>
  <si>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</si>
  <si>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</si>
  <si>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</si>
  <si>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</si>
  <si>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</si>
  <si>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</si>
  <si>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</si>
  <si>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</si>
  <si>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</si>
  <si>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</si>
  <si>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</si>
  <si>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</si>
  <si>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</si>
  <si>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</si>
  <si>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</si>
  <si>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</si>
  <si>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</si>
  <si>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</si>
  <si>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</si>
  <si>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</si>
  <si>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</si>
  <si>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</si>
  <si>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</si>
  <si>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</si>
  <si>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</si>
  <si>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</si>
  <si>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</si>
  <si>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</si>
  <si>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</si>
  <si>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</si>
  <si>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</si>
  <si>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</si>
  <si>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</si>
  <si>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</si>
  <si>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</si>
  <si>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</si>
  <si>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</si>
  <si>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</si>
  <si>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</si>
  <si>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</si>
  <si>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</si>
  <si>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</si>
  <si>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</si>
  <si>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</si>
  <si>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</si>
  <si>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</si>
  <si>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</si>
  <si>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</si>
  <si>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</si>
  <si>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</si>
  <si>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</si>
  <si>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</si>
  <si>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</si>
  <si>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</si>
  <si>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</si>
  <si>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</si>
  <si>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</si>
  <si>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</si>
  <si>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</si>
  <si>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</si>
  <si>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</si>
  <si>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</si>
  <si>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</si>
  <si>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</si>
  <si>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</si>
  <si>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</si>
  <si>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</si>
  <si>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</si>
  <si>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</si>
  <si>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</si>
  <si>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</si>
  <si>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</si>
  <si>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</si>
  <si>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</si>
  <si>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</si>
  <si>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</si>
  <si>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</si>
  <si>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</si>
  <si>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</si>
  <si>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</si>
  <si>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</si>
  <si>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</si>
  <si>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</si>
  <si>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</si>
  <si>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</si>
  <si>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</si>
  <si>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</si>
  <si>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</si>
  <si>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</si>
  <si>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</si>
  <si>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</si>
  <si>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</si>
  <si>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</si>
  <si>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</si>
  <si>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</si>
  <si>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</si>
  <si>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</si>
  <si>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</si>
  <si>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</si>
  <si>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</si>
  <si>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</si>
  <si>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</si>
  <si>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</si>
  <si>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</si>
  <si>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</si>
  <si>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</si>
  <si>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</si>
  <si>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</si>
  <si>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</si>
  <si>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</si>
  <si>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</si>
  <si>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</si>
  <si>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</si>
  <si>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</si>
  <si>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</si>
  <si>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</si>
  <si>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</si>
  <si>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</si>
  <si>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</si>
  <si>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</si>
  <si>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</si>
  <si>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</si>
  <si>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</si>
  <si>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</si>
  <si>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</si>
  <si>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</si>
  <si>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</si>
  <si>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</si>
  <si>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</si>
  <si>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</si>
  <si>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</si>
  <si>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</si>
  <si>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</si>
  <si>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</si>
  <si>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</si>
  <si>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</si>
  <si>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</si>
  <si>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</si>
  <si>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</si>
  <si>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</si>
  <si>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</si>
  <si>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</si>
  <si>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</si>
  <si>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</si>
  <si>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</si>
  <si>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</si>
  <si>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</si>
  <si>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</si>
  <si>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</si>
  <si>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</si>
  <si>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</si>
  <si>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</si>
  <si>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</si>
  <si>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</si>
  <si>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</si>
  <si>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</si>
  <si>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</si>
  <si>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</si>
  <si>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</si>
  <si>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</si>
  <si>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</si>
  <si>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</si>
  <si>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</si>
  <si>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</si>
  <si>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</si>
  <si>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</si>
  <si>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</si>
  <si>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</si>
  <si>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</si>
  <si>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</si>
  <si>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</si>
  <si>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</si>
  <si>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</si>
  <si>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</si>
  <si>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</si>
  <si>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</si>
  <si>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</si>
  <si>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</si>
  <si>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</si>
  <si>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</si>
  <si>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</si>
  <si>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</si>
  <si>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</si>
  <si>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</si>
  <si>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</si>
  <si>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</si>
  <si>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</si>
  <si>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</si>
  <si>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</si>
  <si>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</si>
  <si>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</si>
  <si>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</si>
  <si>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</si>
  <si>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</si>
  <si>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</si>
  <si>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</si>
  <si>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</si>
  <si>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</si>
  <si>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</si>
  <si>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</si>
  <si>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</si>
  <si>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</si>
  <si>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</si>
  <si>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</si>
  <si>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</si>
  <si>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</si>
  <si>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</si>
  <si>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</si>
  <si>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</si>
  <si>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</si>
  <si>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</si>
  <si>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</si>
  <si>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</si>
  <si>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</si>
  <si>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</si>
  <si>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</si>
  <si>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</si>
  <si>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</si>
  <si>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</si>
  <si>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</si>
  <si>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</si>
  <si>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</si>
  <si>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</si>
  <si>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</si>
  <si>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</si>
  <si>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</si>
  <si>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</si>
  <si>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</si>
  <si>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</si>
  <si>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</si>
  <si>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</si>
  <si>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</si>
  <si>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</si>
  <si>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</si>
  <si>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</si>
  <si>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</si>
  <si>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</si>
  <si>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</si>
  <si>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</si>
  <si>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</si>
  <si>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</si>
  <si>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</si>
  <si>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</si>
  <si>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</si>
  <si>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</si>
  <si>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</si>
  <si>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</si>
  <si>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</si>
  <si>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</si>
  <si>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</si>
  <si>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</si>
  <si>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</si>
  <si>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</si>
  <si>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</si>
  <si>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</si>
  <si>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</si>
  <si>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</si>
  <si>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</si>
  <si>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</si>
  <si>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</si>
  <si>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</si>
  <si>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</si>
  <si>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</si>
  <si>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</si>
  <si>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</si>
  <si>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</si>
  <si>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</si>
  <si>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</si>
  <si>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</si>
  <si>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</si>
  <si>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</si>
  <si>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</si>
  <si>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</si>
  <si>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</si>
  <si>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</si>
  <si>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</si>
  <si>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</si>
  <si>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</si>
  <si>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</si>
  <si>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</si>
  <si>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</si>
  <si>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</si>
  <si>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</si>
  <si>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</si>
  <si>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</si>
  <si>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</si>
  <si>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</si>
  <si>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</si>
  <si>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</si>
  <si>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</si>
  <si>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</si>
  <si>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</si>
  <si>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</si>
  <si>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</si>
  <si>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</si>
  <si>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</si>
  <si>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</si>
  <si>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</si>
  <si>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</si>
  <si>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</si>
  <si>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</si>
  <si>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</si>
  <si>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</si>
  <si>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</si>
  <si>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</si>
  <si>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</si>
  <si>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</si>
  <si>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</si>
  <si>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</si>
  <si>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</si>
  <si>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</si>
  <si>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</si>
  <si>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</si>
  <si>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</si>
  <si>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</si>
  <si>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</si>
  <si>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</si>
  <si>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</si>
  <si>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</si>
  <si>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</si>
  <si>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</si>
  <si>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</si>
  <si>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</si>
  <si>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</si>
  <si>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</si>
  <si>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</si>
  <si>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</si>
  <si>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</si>
  <si>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</si>
  <si>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</si>
  <si>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</si>
  <si>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</si>
  <si>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</si>
  <si>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</si>
  <si>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</si>
  <si>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</si>
  <si>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</si>
  <si>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</si>
  <si>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</si>
  <si>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</si>
  <si>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</si>
  <si>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</si>
  <si>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</si>
  <si>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</si>
  <si>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</si>
  <si>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</si>
  <si>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</si>
  <si>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</si>
  <si>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</si>
  <si>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</si>
  <si>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</si>
  <si>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</si>
  <si>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</si>
  <si>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</si>
  <si>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</si>
  <si>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</si>
  <si>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</si>
  <si>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</si>
  <si>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</si>
  <si>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</si>
  <si>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</si>
  <si>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</si>
  <si>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</si>
  <si>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</si>
  <si>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</si>
  <si>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</si>
  <si>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</si>
  <si>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</si>
  <si>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</si>
  <si>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</si>
  <si>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</si>
  <si>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</si>
  <si>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</si>
  <si>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</si>
  <si>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</si>
  <si>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</si>
  <si>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</si>
  <si>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</si>
  <si>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</si>
  <si>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</si>
  <si>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</si>
  <si>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</si>
  <si>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</si>
  <si>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</si>
  <si>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</si>
  <si>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</si>
  <si>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</si>
  <si>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</si>
  <si>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</si>
  <si>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</si>
  <si>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</si>
  <si>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</si>
  <si>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</si>
  <si>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</si>
  <si>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</si>
  <si>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</si>
  <si>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</si>
  <si>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</si>
  <si>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</si>
  <si>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</si>
  <si>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</si>
  <si>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</si>
  <si>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</si>
  <si>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</si>
  <si>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</si>
  <si>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</si>
  <si>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</si>
  <si>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</si>
  <si>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</si>
  <si>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</si>
  <si>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</si>
  <si>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</si>
  <si>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</si>
  <si>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</si>
  <si>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</si>
  <si>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</si>
  <si>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</si>
  <si>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</si>
  <si>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</si>
  <si>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</si>
  <si>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</si>
  <si>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</si>
  <si>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</si>
  <si>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</si>
  <si>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</si>
  <si>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</si>
  <si>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</si>
  <si>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</si>
  <si>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</si>
  <si>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</si>
  <si>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</si>
  <si>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</si>
  <si>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</si>
  <si>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</si>
  <si>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</si>
  <si>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</si>
  <si>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</si>
  <si>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</si>
  <si>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</si>
  <si>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</si>
  <si>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</si>
  <si>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</si>
  <si>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</si>
  <si>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</si>
  <si>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</si>
  <si>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</si>
  <si>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</si>
  <si>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</si>
  <si>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</si>
  <si>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</si>
  <si>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</si>
  <si>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</si>
  <si>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</si>
  <si>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</si>
  <si>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</si>
  <si>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</si>
  <si>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</si>
  <si>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</si>
  <si>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</si>
  <si>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</si>
  <si>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</si>
  <si>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</si>
  <si>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</si>
  <si>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</si>
  <si>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</si>
  <si>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</si>
  <si>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</si>
  <si>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</si>
  <si>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</si>
  <si>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</si>
  <si>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</si>
  <si>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</si>
  <si>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</si>
  <si>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</si>
  <si>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</si>
  <si>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</si>
  <si>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</si>
  <si>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</si>
  <si>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</si>
  <si>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</si>
  <si>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</si>
  <si>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</si>
  <si>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</si>
  <si>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</si>
  <si>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</si>
  <si>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</si>
  <si>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</si>
  <si>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</si>
  <si>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</si>
  <si>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</si>
  <si>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</si>
  <si>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</si>
  <si>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</si>
  <si>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</si>
  <si>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</si>
  <si>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</si>
  <si>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</si>
  <si>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</si>
  <si>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</si>
  <si>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</si>
  <si>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</si>
  <si>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</si>
  <si>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</si>
  <si>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</si>
  <si>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</si>
  <si>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</si>
  <si>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</si>
  <si>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</si>
  <si>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</si>
  <si>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</si>
  <si>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</si>
  <si>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</si>
  <si>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</si>
  <si>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</si>
  <si>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</si>
  <si>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</si>
  <si>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</si>
  <si>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</si>
  <si>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</si>
  <si>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</si>
  <si>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</si>
  <si>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</si>
  <si>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</si>
  <si>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</si>
  <si>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</si>
  <si>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</si>
  <si>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</si>
  <si>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</si>
  <si>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</si>
  <si>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</si>
  <si>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</si>
  <si>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</si>
  <si>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</si>
  <si>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</si>
  <si>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</si>
  <si>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</si>
  <si>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</si>
  <si>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</si>
  <si>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</si>
  <si>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</si>
  <si>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</si>
  <si>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</si>
  <si>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</si>
  <si>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</si>
  <si>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</si>
  <si>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</si>
  <si>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</si>
  <si>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</si>
  <si>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</si>
  <si>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</si>
  <si>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</si>
  <si>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</si>
  <si>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</si>
  <si>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</si>
  <si>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</si>
  <si>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</si>
  <si>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</si>
  <si>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</si>
  <si>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</si>
  <si>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</si>
  <si>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</si>
  <si>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</si>
  <si>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</si>
  <si>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</si>
  <si>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</si>
  <si>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</si>
  <si>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</si>
  <si>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</si>
  <si>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</si>
  <si>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</si>
  <si>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</si>
  <si>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</si>
  <si>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</si>
  <si>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</si>
  <si>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</si>
  <si>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</si>
  <si>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</si>
  <si>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</si>
  <si>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</si>
  <si>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</si>
  <si>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</si>
  <si>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</si>
  <si>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</si>
  <si>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</si>
  <si>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</si>
  <si>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</si>
  <si>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</si>
  <si>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</si>
  <si>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</si>
  <si>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</si>
  <si>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</si>
  <si>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</si>
  <si>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</si>
  <si>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</si>
  <si>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</si>
  <si>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</si>
  <si>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</si>
  <si>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</si>
  <si>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</si>
  <si>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</si>
  <si>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</si>
  <si>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</si>
  <si>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</si>
  <si>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</si>
  <si>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</si>
  <si>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</si>
  <si>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</si>
  <si>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</si>
  <si>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</si>
  <si>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</si>
  <si>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</si>
  <si>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</si>
  <si>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</si>
  <si>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</si>
  <si>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</si>
  <si>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</si>
  <si>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</si>
  <si>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</si>
  <si>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</si>
  <si>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</si>
  <si>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</si>
  <si>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</si>
  <si>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</si>
  <si>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</si>
  <si>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</si>
  <si>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</si>
  <si>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</si>
  <si>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</si>
  <si>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</si>
  <si>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</si>
  <si>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</si>
  <si>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</si>
  <si>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</si>
  <si>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</si>
  <si>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</si>
  <si>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</si>
  <si>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</si>
  <si>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</si>
  <si>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</si>
  <si>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</si>
  <si>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</si>
  <si>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</si>
  <si>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</si>
  <si>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</si>
  <si>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</si>
  <si>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</si>
  <si>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</si>
  <si>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</si>
  <si>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</si>
  <si>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</si>
  <si>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</si>
  <si>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</si>
  <si>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</si>
  <si>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</si>
  <si>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</si>
  <si>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</si>
  <si>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</si>
  <si>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</si>
  <si>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</si>
  <si>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</si>
  <si>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</si>
  <si>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</si>
  <si>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</si>
  <si>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</si>
  <si>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</si>
  <si>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</si>
  <si>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</si>
  <si>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</si>
  <si>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</si>
  <si>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</si>
  <si>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</si>
  <si>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</si>
  <si>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</si>
  <si>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</si>
  <si>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</si>
  <si>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</si>
  <si>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</si>
  <si>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</si>
  <si>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</si>
  <si>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</si>
  <si>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</si>
  <si>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</si>
  <si>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</si>
  <si>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</si>
  <si>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</si>
  <si>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</si>
  <si>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</si>
  <si>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</si>
  <si>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</si>
  <si>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</si>
  <si>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</si>
  <si>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</si>
  <si>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</si>
  <si>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</si>
  <si>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</si>
  <si>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</si>
  <si>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</si>
  <si>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</si>
  <si>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</si>
  <si>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</si>
  <si>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</si>
  <si>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</si>
  <si>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</si>
  <si>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</si>
  <si>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</si>
  <si>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</si>
  <si>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</si>
  <si>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</si>
  <si>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</si>
  <si>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</si>
  <si>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</si>
  <si>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</si>
  <si>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</si>
  <si>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</si>
  <si>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</si>
  <si>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</si>
  <si>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</si>
  <si>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</si>
  <si>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</si>
  <si>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</si>
  <si>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</si>
  <si>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</si>
  <si>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</si>
  <si>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</si>
  <si>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</si>
  <si>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</si>
  <si>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</si>
  <si>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</si>
  <si>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</si>
  <si>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</si>
  <si>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</si>
  <si>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</si>
  <si>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</si>
  <si>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</si>
  <si>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</si>
  <si>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</si>
  <si>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</si>
  <si>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</si>
  <si>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</si>
  <si>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</si>
  <si>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</si>
  <si>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</si>
  <si>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</si>
  <si>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</si>
  <si>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</si>
  <si>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</si>
  <si>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</si>
  <si>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</si>
  <si>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</si>
  <si>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</si>
  <si>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</si>
  <si>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</si>
  <si>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</si>
  <si>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</si>
  <si>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</si>
  <si>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</si>
  <si>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</si>
  <si>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</si>
  <si>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</si>
  <si>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</si>
  <si>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</si>
  <si>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</si>
  <si>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</si>
  <si>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</si>
  <si>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</si>
  <si>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</si>
  <si>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</si>
  <si>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</si>
  <si>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</si>
  <si>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</si>
  <si>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</si>
  <si>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</si>
  <si>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</si>
  <si>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</si>
  <si>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</si>
  <si>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</si>
  <si>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</si>
  <si>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</si>
  <si>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</si>
  <si>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</si>
  <si>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</si>
  <si>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</si>
  <si>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</si>
  <si>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</si>
  <si>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</si>
  <si>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</si>
  <si>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</si>
  <si>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</si>
  <si>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</si>
  <si>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</si>
  <si>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</si>
  <si>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</si>
  <si>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</si>
  <si>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</si>
  <si>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</si>
  <si>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</si>
  <si>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</si>
  <si>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</si>
  <si>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</si>
  <si>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</si>
  <si>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</si>
  <si>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</si>
  <si>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</si>
  <si>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</si>
  <si>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</si>
  <si>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</si>
  <si>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</si>
  <si>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</si>
  <si>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</si>
  <si>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</si>
  <si>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</si>
  <si>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</si>
  <si>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</si>
  <si>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</si>
  <si>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</si>
  <si>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</si>
  <si>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</si>
  <si>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</si>
  <si>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</si>
  <si>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</si>
  <si>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</si>
  <si>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</si>
  <si>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</si>
  <si>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</si>
  <si>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</si>
  <si>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</si>
  <si>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</si>
  <si>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</si>
  <si>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</si>
  <si>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</si>
  <si>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</si>
  <si>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</si>
  <si>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</si>
  <si>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</si>
  <si>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</si>
  <si>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</si>
  <si>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</si>
  <si>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</si>
  <si>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</si>
  <si>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</si>
  <si>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</si>
  <si>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</si>
  <si>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</si>
  <si>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</si>
  <si>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</si>
  <si>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</si>
  <si>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</si>
  <si>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</si>
  <si>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</si>
  <si>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</si>
  <si>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</si>
  <si>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</si>
  <si>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</si>
  <si>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</si>
  <si>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</si>
  <si>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</si>
  <si>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</si>
  <si>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</si>
  <si>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</si>
  <si>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</si>
  <si>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</si>
  <si>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</si>
  <si>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</si>
  <si>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</si>
  <si>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</si>
  <si>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</si>
  <si>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</si>
  <si>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</si>
  <si>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</si>
  <si>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</si>
  <si>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</si>
  <si>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</si>
  <si>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</si>
  <si>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</si>
  <si>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</si>
  <si>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</si>
  <si>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</si>
  <si>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</si>
  <si>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</si>
  <si>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</si>
  <si>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</si>
  <si>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</si>
  <si>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</si>
  <si>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</si>
  <si>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</si>
  <si>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</si>
  <si>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</si>
  <si>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</si>
  <si>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</si>
  <si>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</si>
  <si>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</si>
  <si>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</si>
  <si>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</si>
  <si>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</si>
  <si>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</si>
  <si>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</si>
  <si>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</si>
  <si>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</si>
  <si>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</si>
  <si>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</si>
  <si>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</si>
  <si>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</si>
  <si>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</si>
  <si>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</si>
  <si>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</si>
  <si>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</si>
  <si>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</si>
  <si>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</si>
  <si>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</si>
  <si>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</si>
  <si>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</si>
  <si>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</si>
  <si>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</si>
  <si>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</si>
  <si>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</si>
  <si>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</si>
  <si>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</si>
  <si>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</si>
  <si>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</si>
  <si>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</si>
  <si>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</si>
  <si>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</si>
  <si>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</si>
  <si>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</si>
  <si>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</si>
  <si>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</si>
  <si>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</si>
  <si>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</si>
  <si>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</si>
  <si>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</si>
  <si>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</si>
  <si>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</si>
  <si>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</si>
  <si>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</si>
  <si>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</si>
  <si>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</si>
  <si>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</si>
  <si>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</si>
  <si>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</si>
  <si>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</si>
  <si>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</si>
  <si>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</si>
  <si>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</si>
  <si>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</si>
  <si>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</si>
  <si>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</si>
  <si>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</si>
  <si>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</si>
  <si>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</si>
  <si>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</si>
  <si>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</si>
  <si>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</si>
  <si>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</si>
  <si>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</si>
  <si>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</si>
  <si>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</si>
  <si>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</si>
  <si>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</si>
  <si>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</si>
  <si>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</si>
  <si>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</si>
  <si>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</si>
  <si>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</si>
  <si>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</si>
  <si>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</si>
  <si>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</si>
  <si>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</si>
  <si>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</si>
  <si>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</si>
  <si>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</si>
  <si>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</si>
  <si>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</si>
  <si>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</si>
  <si>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</si>
  <si>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</si>
  <si>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</si>
  <si>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</si>
  <si>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</si>
  <si>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</si>
  <si>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</si>
  <si>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</si>
  <si>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</si>
  <si>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</si>
  <si>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</si>
  <si>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</si>
  <si>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</si>
  <si>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</si>
  <si>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</si>
  <si>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</si>
  <si>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</si>
  <si>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</si>
  <si>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</si>
  <si>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</si>
  <si>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</si>
  <si>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</si>
  <si>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</si>
  <si>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</si>
  <si>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</si>
  <si>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</si>
  <si>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</si>
  <si>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</si>
  <si>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</si>
  <si>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</si>
  <si>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</si>
  <si>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</si>
  <si>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</si>
  <si>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</si>
  <si>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</si>
  <si>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</si>
  <si>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</si>
  <si>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</si>
  <si>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</si>
  <si>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</si>
  <si>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</si>
  <si>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</si>
  <si>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</si>
  <si>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</si>
  <si>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</si>
  <si>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</si>
  <si>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</si>
  <si>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</si>
  <si>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</si>
  <si>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</si>
  <si>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</si>
  <si>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</si>
  <si>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</si>
  <si>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</si>
  <si>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</si>
  <si>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</si>
  <si>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</si>
  <si>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</si>
  <si>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</si>
  <si>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</si>
  <si>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</si>
  <si>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</si>
  <si>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</si>
  <si>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</si>
  <si>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</si>
  <si>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</si>
  <si>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</si>
  <si>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</si>
  <si>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</si>
  <si>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</si>
  <si>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</si>
  <si>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</si>
  <si>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</si>
  <si>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</si>
  <si>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</si>
  <si>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</si>
  <si>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</si>
  <si>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</si>
  <si>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</si>
  <si>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</si>
  <si>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</si>
  <si>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</si>
  <si>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</si>
  <si>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</si>
  <si>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</si>
  <si>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</si>
  <si>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</si>
  <si>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</si>
  <si>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</si>
  <si>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</si>
  <si>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</si>
  <si>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</si>
  <si>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</si>
  <si>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</si>
  <si>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</si>
  <si>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</si>
  <si>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</si>
  <si>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</si>
  <si>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</si>
  <si>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</si>
  <si>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</si>
  <si>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</si>
  <si>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</si>
  <si>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</si>
  <si>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</si>
  <si>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</si>
  <si>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</si>
  <si>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</si>
  <si>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</si>
  <si>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</si>
  <si>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</si>
  <si>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</si>
  <si>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</si>
  <si>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</si>
  <si>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</si>
  <si>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</si>
  <si>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</si>
  <si>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</si>
  <si>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</si>
  <si>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</si>
  <si>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</si>
  <si>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</si>
  <si>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</si>
  <si>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</si>
  <si>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</si>
  <si>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</si>
  <si>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</si>
  <si>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</si>
  <si>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</si>
  <si>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</si>
  <si>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</si>
  <si>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</si>
  <si>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</si>
  <si>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</si>
  <si>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</si>
  <si>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</si>
  <si>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</si>
  <si>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</si>
  <si>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</si>
  <si>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</si>
  <si>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</si>
  <si>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</si>
  <si>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</si>
  <si>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</si>
  <si>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</si>
  <si>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</si>
  <si>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</si>
  <si>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</si>
  <si>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</si>
  <si>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</si>
  <si>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</si>
  <si>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</si>
  <si>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</si>
  <si>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</si>
  <si>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</si>
  <si>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</si>
  <si>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</si>
  <si>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</si>
  <si>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</si>
  <si>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</si>
  <si>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</si>
  <si>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</si>
  <si>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</si>
  <si>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</si>
  <si>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</si>
  <si>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</si>
  <si>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</si>
  <si>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</si>
  <si>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</si>
  <si>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</si>
  <si>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</si>
  <si>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</si>
  <si>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</si>
  <si>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</si>
  <si>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</si>
  <si>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</si>
  <si>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</si>
  <si>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</si>
  <si>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</si>
  <si>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</si>
  <si>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</si>
  <si>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</si>
  <si>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</si>
  <si>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</si>
  <si>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</si>
  <si>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</si>
  <si>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</si>
  <si>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</si>
  <si>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</si>
  <si>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</si>
  <si>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</si>
  <si>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</si>
  <si>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</si>
  <si>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</si>
  <si>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</si>
  <si>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</si>
  <si>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</si>
  <si>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</si>
  <si>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</si>
  <si>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</si>
  <si>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</si>
  <si>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</si>
  <si>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</si>
  <si>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</si>
  <si>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</si>
  <si>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</si>
  <si>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</si>
  <si>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</si>
  <si>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</si>
  <si>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</si>
  <si>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</si>
  <si>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</si>
  <si>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</si>
  <si>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</si>
  <si>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</si>
  <si>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</si>
  <si>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</si>
  <si>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</si>
  <si>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</si>
  <si>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</si>
  <si>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</si>
  <si>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</si>
  <si>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</si>
  <si>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</si>
  <si>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</si>
  <si>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</si>
  <si>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</si>
  <si>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</si>
  <si>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</si>
  <si>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</si>
  <si>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</si>
  <si>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</si>
  <si>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</si>
  <si>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</si>
  <si>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</si>
  <si>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</si>
  <si>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</si>
  <si>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</si>
  <si>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</si>
  <si>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</si>
  <si>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</si>
  <si>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</si>
  <si>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</si>
  <si>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</si>
  <si>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</si>
  <si>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</si>
  <si>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</si>
  <si>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</si>
  <si>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</si>
  <si>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</si>
  <si>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</si>
  <si>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</si>
  <si>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</si>
  <si>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</si>
  <si>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</si>
  <si>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</si>
  <si>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</si>
  <si>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</si>
  <si>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</si>
  <si>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</si>
  <si>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</si>
  <si>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</si>
  <si>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</si>
  <si>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</si>
  <si>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</si>
  <si>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</si>
  <si>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</si>
  <si>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</si>
  <si>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</si>
  <si>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</si>
  <si>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</si>
  <si>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</si>
  <si>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</si>
  <si>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</si>
  <si>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</si>
  <si>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</si>
  <si>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</si>
  <si>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</si>
  <si>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</si>
  <si>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</si>
  <si>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</si>
  <si>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</si>
  <si>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</si>
  <si>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</si>
  <si>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</si>
  <si>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</si>
  <si>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</si>
  <si>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</si>
  <si>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</si>
  <si>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</si>
  <si>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</si>
  <si>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</si>
  <si>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</si>
  <si>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</si>
  <si>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</si>
  <si>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</si>
  <si>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</si>
  <si>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</si>
  <si>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</si>
  <si>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</si>
  <si>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</si>
  <si>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</si>
  <si>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</si>
  <si>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</si>
  <si>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</si>
  <si>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</si>
  <si>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</si>
  <si>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</si>
  <si>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</si>
  <si>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</si>
  <si>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</si>
  <si>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</si>
  <si>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</si>
  <si>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</si>
  <si>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</si>
  <si>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</si>
  <si>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</si>
  <si>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</si>
  <si>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</si>
  <si>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</si>
  <si>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</si>
  <si>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</si>
  <si>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</si>
  <si>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</si>
  <si>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</si>
  <si>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</si>
  <si>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</si>
  <si>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</si>
  <si>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</si>
  <si>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</si>
  <si>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</si>
  <si>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</si>
  <si>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</si>
  <si>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</si>
  <si>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</si>
  <si>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</si>
  <si>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</si>
  <si>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</si>
  <si>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</si>
  <si>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</si>
  <si>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</si>
  <si>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</si>
  <si>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</si>
  <si>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</si>
  <si>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</si>
  <si>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</si>
  <si>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</si>
  <si>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</si>
  <si>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</si>
  <si>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</si>
  <si>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</si>
  <si>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</si>
  <si>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</si>
  <si>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</si>
  <si>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</si>
  <si>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</si>
  <si>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</si>
  <si>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</si>
  <si>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</si>
  <si>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</si>
  <si>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</si>
  <si>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</si>
  <si>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</si>
  <si>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</si>
  <si>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</si>
  <si>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</si>
  <si>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</si>
  <si>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</si>
  <si>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</si>
  <si>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</si>
  <si>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</si>
  <si>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</si>
  <si>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</si>
  <si>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</si>
  <si>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</si>
  <si>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</si>
  <si>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</si>
  <si>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</si>
  <si>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</si>
  <si>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</si>
  <si>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</si>
  <si>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</si>
  <si>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</si>
  <si>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</si>
  <si>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</si>
  <si>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</si>
  <si>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</si>
  <si>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</si>
  <si>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</si>
  <si>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</si>
  <si>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</si>
  <si>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</si>
  <si>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</si>
  <si>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</si>
  <si>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</si>
  <si>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</si>
  <si>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</si>
  <si>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</si>
  <si>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</si>
  <si>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</si>
  <si>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</si>
  <si>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</si>
  <si>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</si>
  <si>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</si>
  <si>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</si>
  <si>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</si>
  <si>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</si>
  <si>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</si>
  <si>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</si>
  <si>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</si>
  <si>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</si>
  <si>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</si>
  <si>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</si>
  <si>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</si>
  <si>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</si>
  <si>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</si>
  <si>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</si>
  <si>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</si>
  <si>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</si>
  <si>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</si>
  <si>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</si>
  <si>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</si>
  <si>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</si>
  <si>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</si>
  <si>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</si>
  <si>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</si>
  <si>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</si>
  <si>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</si>
  <si>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</si>
  <si>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</si>
  <si>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</si>
  <si>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</si>
  <si>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</si>
  <si>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</si>
  <si>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</si>
  <si>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</si>
  <si>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</si>
  <si>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</si>
  <si>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</si>
  <si>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</si>
  <si>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</si>
  <si>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</si>
  <si>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</si>
  <si>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</si>
  <si>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</si>
  <si>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</si>
  <si>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</si>
  <si>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</si>
  <si>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</si>
  <si>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</si>
  <si>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</si>
  <si>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</si>
  <si>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</si>
  <si>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</si>
  <si>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</si>
  <si>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</si>
  <si>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</si>
  <si>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</si>
  <si>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</si>
  <si>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</si>
  <si>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</si>
  <si>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</si>
  <si>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</si>
  <si>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</si>
  <si>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</si>
  <si>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</si>
  <si>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</si>
  <si>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</si>
  <si>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</si>
  <si>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</si>
  <si>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</si>
  <si>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</si>
  <si>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</si>
  <si>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</si>
  <si>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</si>
  <si>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</si>
  <si>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</si>
  <si>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</si>
  <si>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</si>
  <si>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</si>
  <si>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</si>
  <si>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</si>
  <si>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</si>
  <si>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</si>
  <si>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</si>
  <si>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</si>
  <si>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</si>
  <si>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</si>
  <si>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</si>
  <si>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</si>
  <si>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</si>
  <si>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</si>
  <si>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</si>
  <si>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</si>
  <si>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</si>
  <si>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</si>
  <si>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</si>
  <si>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</si>
  <si>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</si>
  <si>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</si>
  <si>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</si>
  <si>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</si>
  <si>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</si>
  <si>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</si>
  <si>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</si>
  <si>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</si>
  <si>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</si>
  <si>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</si>
  <si>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</si>
  <si>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</si>
  <si>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</si>
  <si>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</si>
  <si>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</si>
  <si>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</si>
  <si>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</si>
  <si>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</si>
  <si>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</si>
  <si>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</si>
  <si>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</si>
  <si>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</si>
  <si>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</si>
  <si>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</si>
  <si>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</si>
  <si>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</si>
  <si>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</si>
  <si>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</si>
  <si>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</si>
  <si>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</si>
  <si>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</si>
  <si>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</si>
  <si>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</si>
  <si>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</si>
  <si>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</si>
  <si>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</si>
  <si>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</si>
  <si>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</si>
  <si>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</si>
  <si>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</si>
  <si>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</si>
  <si>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</si>
  <si>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</si>
  <si>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</si>
  <si>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</si>
  <si>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</si>
  <si>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</si>
  <si>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</si>
  <si>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</si>
  <si>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</si>
  <si>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</si>
  <si>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</si>
  <si>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</si>
  <si>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</si>
  <si>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</si>
  <si>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</si>
  <si>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</si>
  <si>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</si>
  <si>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</si>
  <si>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</si>
  <si>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</si>
  <si>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</si>
  <si>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</si>
  <si>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</si>
  <si>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</si>
  <si>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</si>
  <si>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</si>
  <si>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</si>
  <si>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</si>
  <si>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</si>
  <si>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</si>
  <si>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</si>
  <si>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</si>
  <si>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</si>
  <si>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</si>
  <si>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</si>
  <si>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</si>
  <si>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</si>
  <si>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</si>
  <si>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</si>
  <si>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</si>
  <si>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</si>
  <si>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</si>
  <si>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</si>
  <si>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</si>
  <si>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</si>
  <si>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</si>
  <si>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</si>
  <si>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</si>
  <si>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</si>
  <si>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</si>
  <si>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</si>
  <si>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</si>
  <si>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</si>
  <si>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</si>
  <si>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</si>
  <si>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</si>
  <si>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</si>
  <si>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</si>
  <si>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</si>
  <si>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</si>
  <si>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</si>
  <si>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</si>
  <si>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</si>
  <si>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</si>
  <si>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</si>
  <si>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</si>
  <si>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</si>
  <si>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</si>
  <si>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</si>
  <si>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</si>
  <si>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</si>
  <si>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</si>
  <si>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</si>
  <si>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</si>
  <si>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</si>
  <si>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</si>
  <si>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</si>
  <si>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</si>
  <si>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</si>
  <si>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</si>
  <si>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</si>
  <si>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</si>
  <si>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</si>
  <si>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</si>
  <si>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</si>
  <si>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</si>
  <si>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</si>
  <si>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</si>
  <si>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</si>
  <si>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</si>
  <si>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</si>
  <si>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</si>
  <si>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</si>
  <si>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</si>
  <si>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</si>
  <si>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</si>
  <si>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</si>
  <si>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</si>
  <si>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</si>
  <si>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</si>
  <si>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</si>
  <si>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</si>
  <si>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</si>
  <si>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</si>
  <si>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</si>
  <si>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</si>
  <si>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</si>
  <si>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</si>
  <si>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</si>
  <si>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</si>
  <si>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</si>
  <si>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</si>
  <si>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</si>
  <si>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</si>
  <si>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</si>
  <si>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</si>
  <si>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</si>
  <si>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</si>
  <si>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</si>
  <si>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</si>
  <si>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</si>
  <si>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</si>
  <si>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</si>
  <si>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</si>
  <si>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</si>
  <si>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</si>
  <si>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</si>
  <si>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</si>
  <si>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</si>
  <si>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</si>
  <si>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</si>
  <si>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</si>
  <si>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</si>
  <si>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</si>
  <si>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</si>
  <si>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</si>
  <si>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</si>
  <si>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</si>
  <si>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</si>
  <si>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</si>
  <si>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</si>
  <si>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</si>
  <si>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</si>
  <si>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</si>
  <si>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</si>
  <si>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</si>
  <si>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</si>
  <si>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</si>
  <si>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</si>
  <si>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</si>
  <si>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</si>
  <si>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</si>
  <si>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</si>
  <si>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</si>
  <si>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</si>
  <si>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</si>
  <si>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</si>
  <si>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</si>
  <si>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</si>
  <si>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</si>
  <si>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</si>
  <si>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</si>
  <si>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</si>
  <si>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</si>
  <si>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</si>
  <si>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</si>
  <si>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</si>
  <si>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</si>
  <si>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</si>
  <si>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</si>
  <si>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</si>
  <si>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</si>
  <si>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</si>
  <si>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</si>
  <si>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</si>
  <si>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</si>
  <si>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</si>
  <si>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</si>
  <si>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</si>
  <si>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</si>
  <si>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</si>
  <si>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</si>
  <si>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</si>
  <si>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</si>
  <si>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</si>
  <si>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</si>
  <si>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</si>
  <si>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</si>
  <si>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</si>
  <si>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</si>
  <si>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</si>
  <si>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</si>
  <si>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</si>
  <si>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</si>
  <si>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</si>
  <si>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</si>
  <si>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</si>
  <si>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</si>
  <si>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</si>
  <si>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</si>
  <si>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</si>
  <si>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</si>
  <si>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</si>
  <si>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</si>
  <si>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</si>
  <si>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</si>
  <si>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</si>
  <si>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</si>
  <si>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</si>
  <si>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</si>
  <si>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</si>
  <si>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</si>
  <si>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</si>
  <si>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</si>
  <si>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</si>
  <si>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</si>
  <si>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</si>
  <si>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</si>
  <si>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</si>
  <si>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</si>
  <si>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</si>
  <si>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</si>
  <si>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</si>
  <si>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</si>
  <si>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</si>
  <si>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</si>
  <si>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</si>
  <si>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</si>
  <si>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</si>
  <si>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</si>
  <si>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</si>
  <si>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</si>
  <si>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</si>
  <si>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</si>
  <si>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</si>
  <si>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</si>
  <si>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</si>
  <si>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</si>
  <si>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</si>
  <si>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</si>
  <si>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</si>
  <si>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</si>
  <si>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</si>
  <si>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</si>
  <si>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</si>
  <si>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</si>
  <si>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</si>
  <si>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</si>
  <si>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</si>
  <si>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</si>
  <si>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</si>
  <si>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</si>
  <si>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</si>
  <si>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</si>
  <si>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</si>
  <si>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</si>
  <si>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</si>
  <si>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</si>
  <si>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</si>
  <si>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</si>
  <si>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</si>
  <si>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</si>
  <si>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</si>
  <si>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</si>
  <si>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</si>
  <si>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</si>
  <si>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</si>
  <si>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</si>
  <si>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</si>
  <si>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</si>
  <si>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</si>
  <si>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</si>
  <si>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</si>
  <si>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</si>
  <si>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</si>
  <si>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</si>
  <si>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</si>
  <si>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</si>
  <si>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</si>
  <si>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</si>
  <si>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</si>
  <si>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</si>
  <si>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</si>
  <si>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</si>
  <si>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</si>
  <si>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</si>
  <si>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</si>
  <si>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</si>
  <si>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</si>
  <si>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</si>
  <si>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</si>
  <si>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</si>
  <si>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</si>
  <si>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</si>
  <si>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</si>
  <si>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</si>
  <si>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</si>
  <si>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</si>
  <si>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</si>
  <si>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</si>
  <si>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</si>
  <si>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</si>
  <si>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</si>
  <si>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</si>
  <si>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</si>
  <si>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</si>
  <si>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</si>
  <si>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</si>
  <si>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</si>
  <si>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</si>
  <si>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</si>
  <si>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</si>
  <si>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</si>
  <si>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</si>
  <si>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</si>
  <si>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</si>
  <si>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</si>
  <si>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</si>
  <si>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</si>
  <si>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</si>
  <si>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</si>
  <si>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</si>
  <si>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</si>
  <si>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</si>
  <si>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</si>
  <si>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</si>
  <si>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</si>
  <si>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</si>
  <si>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</si>
  <si>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</si>
  <si>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</si>
  <si>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</si>
  <si>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</si>
  <si>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</si>
  <si>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</si>
  <si>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</si>
  <si>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</si>
  <si>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</si>
  <si>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</si>
  <si>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</si>
  <si>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</si>
  <si>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</si>
  <si>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</si>
  <si>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</si>
  <si>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</si>
  <si>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</si>
  <si>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</si>
  <si>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</si>
  <si>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</si>
  <si>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</si>
  <si>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</si>
  <si>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</si>
  <si>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</si>
  <si>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</si>
  <si>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</si>
  <si>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</si>
  <si>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</si>
  <si>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</si>
  <si>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</si>
  <si>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</si>
  <si>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</si>
  <si>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</si>
  <si>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</si>
  <si>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</si>
  <si>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</si>
  <si>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</si>
  <si>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</si>
  <si>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</si>
  <si>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</si>
  <si>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</si>
  <si>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</si>
  <si>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</si>
  <si>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</si>
  <si>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</si>
  <si>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</si>
  <si>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</si>
  <si>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</si>
  <si>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</si>
  <si>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</si>
  <si>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</si>
  <si>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</si>
  <si>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</si>
  <si>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</si>
  <si>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</si>
  <si>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</si>
  <si>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</si>
  <si>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</si>
  <si>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</si>
  <si>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</si>
  <si>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</si>
  <si>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</si>
  <si>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</si>
  <si>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</si>
  <si>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</si>
  <si>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</si>
  <si>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</si>
  <si>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</si>
  <si>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</si>
  <si>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</si>
  <si>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</si>
  <si>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</si>
  <si>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</si>
  <si>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</si>
  <si>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</si>
  <si>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</si>
  <si>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</si>
  <si>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</si>
  <si>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</si>
  <si>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</si>
  <si>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</si>
  <si>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</si>
  <si>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</si>
  <si>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</si>
  <si>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</si>
  <si>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</si>
  <si>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</si>
  <si>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</si>
  <si>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</si>
  <si>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</si>
  <si>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</si>
  <si>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</si>
  <si>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</si>
  <si>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</si>
  <si>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</si>
  <si>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</si>
  <si>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</si>
  <si>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</si>
  <si>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</si>
  <si>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</si>
  <si>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</si>
  <si>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</si>
  <si>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</si>
  <si>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</si>
  <si>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</si>
  <si>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</si>
  <si>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</si>
  <si>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</si>
  <si>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</si>
  <si>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</si>
  <si>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</si>
  <si>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</si>
  <si>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</si>
  <si>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</si>
  <si>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</si>
  <si>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</si>
  <si>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</si>
  <si>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</si>
  <si>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</si>
  <si>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</si>
  <si>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</si>
  <si>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</si>
  <si>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</si>
  <si>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</si>
  <si>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</si>
  <si>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</si>
  <si>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</si>
  <si>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</si>
  <si>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</si>
  <si>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</si>
  <si>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</si>
  <si>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</si>
  <si>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</si>
  <si>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</si>
  <si>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</si>
  <si>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</si>
  <si>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</si>
  <si>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</si>
  <si>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</si>
  <si>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</si>
  <si>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</si>
  <si>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</si>
  <si>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</si>
  <si>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</si>
  <si>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</si>
  <si>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</si>
  <si>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</si>
  <si>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</si>
  <si>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</si>
  <si>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</si>
  <si>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</si>
  <si>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</si>
  <si>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</si>
  <si>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</si>
  <si>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</si>
  <si>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</si>
  <si>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</si>
  <si>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</si>
  <si>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</si>
  <si>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</si>
  <si>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</si>
  <si>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</si>
  <si>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</si>
  <si>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</si>
  <si>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</si>
  <si>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</si>
  <si>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</si>
  <si>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</si>
  <si>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</si>
  <si>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</si>
  <si>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</si>
  <si>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</si>
  <si>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</si>
  <si>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</si>
  <si>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</si>
  <si>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</si>
  <si>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</si>
  <si>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</si>
  <si>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</si>
  <si>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</si>
  <si>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</si>
  <si>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</si>
  <si>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</si>
  <si>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</si>
  <si>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</si>
  <si>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</si>
  <si>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</si>
  <si>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</si>
  <si>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</si>
  <si>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</si>
  <si>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</si>
  <si>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</si>
  <si>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</si>
  <si>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</si>
  <si>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</si>
  <si>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</si>
  <si>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</si>
  <si>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</si>
  <si>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</si>
  <si>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</si>
  <si>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</si>
  <si>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</si>
  <si>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</si>
  <si>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</si>
  <si>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</si>
  <si>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</si>
  <si>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</si>
  <si>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</si>
  <si>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</si>
  <si>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</si>
  <si>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</si>
  <si>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</si>
  <si>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</si>
  <si>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</si>
  <si>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</si>
  <si>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</si>
  <si>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</si>
  <si>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</si>
  <si>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</si>
  <si>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</si>
  <si>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</si>
  <si>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</si>
  <si>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</si>
  <si>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</si>
  <si>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</si>
  <si>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</si>
  <si>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</si>
  <si>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</si>
  <si>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</si>
  <si>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</si>
  <si>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</si>
  <si>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</si>
  <si>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</si>
  <si>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</si>
  <si>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</si>
  <si>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</si>
  <si>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</si>
  <si>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</si>
  <si>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</si>
  <si>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</si>
  <si>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</si>
  <si>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</si>
  <si>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</si>
  <si>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</si>
  <si>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</si>
  <si>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</si>
  <si>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</si>
  <si>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</si>
  <si>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</si>
  <si>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</si>
  <si>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</si>
  <si>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</si>
  <si>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</si>
  <si>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</si>
  <si>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</si>
  <si>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</si>
  <si>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</si>
  <si>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</si>
  <si>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</si>
  <si>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</si>
  <si>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</si>
  <si>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</si>
  <si>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</si>
  <si>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</si>
  <si>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</si>
  <si>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</si>
  <si>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</si>
  <si>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</si>
  <si>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</si>
  <si>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</si>
  <si>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</si>
  <si>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</si>
  <si>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</si>
  <si>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</si>
  <si>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</si>
  <si>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</si>
  <si>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</si>
  <si>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</si>
  <si>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</si>
  <si>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</si>
  <si>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</si>
  <si>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</si>
  <si>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</si>
  <si>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</si>
  <si>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</si>
  <si>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</si>
  <si>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</si>
  <si>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</si>
  <si>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</si>
  <si>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</si>
  <si>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</si>
  <si>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</si>
  <si>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</si>
  <si>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</si>
  <si>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</si>
  <si>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</si>
  <si>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</si>
  <si>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</si>
  <si>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</si>
  <si>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</si>
  <si>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</si>
  <si>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</si>
  <si>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</si>
  <si>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</si>
  <si>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</si>
  <si>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</si>
  <si>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</si>
  <si>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</si>
  <si>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</si>
  <si>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</si>
  <si>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</si>
  <si>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</si>
  <si>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</si>
  <si>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</si>
  <si>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</si>
  <si>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</si>
  <si>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</si>
  <si>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</si>
  <si>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</si>
  <si>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</si>
  <si>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</si>
  <si>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</si>
  <si>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</si>
  <si>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</si>
  <si>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</si>
  <si>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</si>
  <si>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</si>
  <si>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</si>
  <si>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</si>
  <si>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</si>
  <si>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</si>
  <si>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</si>
  <si>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</si>
  <si>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</si>
  <si>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</si>
  <si>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</si>
  <si>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</si>
  <si>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</si>
  <si>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</si>
  <si>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</si>
  <si>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</si>
  <si>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</si>
  <si>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</si>
  <si>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</si>
  <si>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</si>
  <si>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</si>
  <si>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</si>
  <si>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</si>
  <si>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</si>
  <si>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</si>
  <si>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</si>
  <si>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</si>
  <si>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</si>
  <si>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</si>
  <si>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</si>
  <si>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</si>
  <si>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</si>
  <si>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</si>
  <si>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</si>
  <si>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</si>
  <si>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</si>
  <si>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</si>
  <si>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</si>
  <si>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</si>
  <si>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</si>
  <si>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</si>
  <si>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</si>
  <si>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</si>
  <si>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</si>
  <si>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</si>
  <si>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</si>
  <si>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</si>
  <si>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</si>
  <si>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</si>
  <si>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</si>
  <si>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</si>
  <si>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</si>
  <si>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</si>
  <si>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</si>
  <si>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</si>
  <si>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</si>
  <si>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</si>
  <si>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</si>
  <si>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</si>
  <si>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</si>
  <si>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</si>
  <si>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</si>
  <si>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</si>
  <si>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</si>
  <si>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</si>
  <si>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</si>
  <si>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</si>
  <si>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</si>
  <si>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</si>
  <si>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</si>
  <si>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</si>
  <si>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</si>
  <si>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</si>
  <si>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</si>
  <si>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</si>
  <si>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</si>
  <si>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</si>
  <si>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</si>
  <si>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</si>
  <si>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</si>
  <si>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</si>
  <si>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</si>
  <si>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</si>
  <si>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</si>
  <si>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</si>
  <si>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</si>
  <si>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</si>
  <si>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</si>
  <si>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</si>
  <si>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</si>
  <si>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</si>
  <si>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</si>
  <si>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</si>
  <si>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</si>
  <si>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</si>
  <si>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</si>
  <si>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</si>
  <si>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</si>
  <si>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</si>
  <si>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</si>
  <si>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</si>
  <si>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</si>
  <si>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</si>
  <si>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</si>
  <si>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</si>
  <si>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</si>
  <si>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</si>
  <si>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</si>
  <si>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</si>
  <si>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</si>
  <si>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</si>
  <si>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</si>
  <si>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</si>
  <si>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</si>
  <si>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</si>
  <si>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</si>
  <si>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</si>
  <si>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</si>
  <si>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</si>
  <si>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</si>
  <si>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</si>
  <si>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</si>
  <si>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</si>
  <si>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</si>
  <si>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</si>
  <si>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</si>
  <si>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</si>
  <si>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</si>
  <si>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</si>
  <si>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</si>
  <si>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</si>
  <si>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</si>
  <si>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</si>
  <si>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</si>
  <si>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</si>
  <si>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</si>
  <si>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</si>
  <si>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</si>
  <si>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</si>
  <si>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</si>
  <si>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</si>
  <si>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</si>
  <si>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</si>
  <si>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</si>
  <si>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</si>
  <si>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</si>
  <si>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</si>
  <si>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</si>
  <si>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</si>
  <si>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</si>
  <si>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</si>
  <si>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</si>
  <si>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</si>
  <si>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</si>
  <si>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</si>
  <si>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</si>
  <si>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</si>
  <si>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</si>
  <si>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</si>
  <si>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</si>
  <si>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</si>
  <si>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</si>
  <si>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</si>
  <si>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</si>
  <si>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</si>
  <si>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</si>
  <si>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</si>
  <si>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</si>
  <si>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</si>
  <si>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</si>
  <si>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</si>
  <si>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</si>
  <si>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</si>
  <si>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</si>
  <si>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</si>
  <si>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</si>
  <si>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</si>
  <si>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</si>
  <si>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</si>
  <si>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</si>
  <si>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</si>
  <si>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</si>
  <si>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</si>
  <si>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</si>
  <si>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</si>
  <si>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</si>
  <si>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</si>
  <si>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</si>
  <si>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</si>
  <si>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</si>
  <si>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</si>
  <si>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</si>
  <si>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</si>
  <si>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</si>
  <si>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</si>
  <si>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</si>
  <si>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</si>
  <si>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</si>
  <si>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</si>
  <si>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</si>
  <si>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</si>
  <si>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</si>
  <si>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</si>
  <si>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</si>
  <si>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</si>
  <si>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</si>
  <si>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</si>
  <si>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</si>
  <si>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</si>
  <si>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</si>
  <si>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</si>
  <si>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</si>
  <si>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</si>
  <si>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</si>
  <si>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</si>
  <si>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</si>
  <si>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</si>
  <si>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</si>
  <si>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</si>
  <si>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</si>
  <si>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</si>
  <si>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</si>
  <si>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</si>
  <si>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</si>
  <si>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</si>
  <si>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</si>
  <si>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</si>
  <si>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</si>
  <si>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</si>
  <si>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</si>
  <si>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</si>
  <si>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</si>
  <si>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</si>
  <si>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</si>
  <si>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</si>
  <si>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</si>
  <si>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</si>
  <si>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</si>
  <si>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</si>
  <si>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</si>
  <si>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</si>
  <si>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</si>
  <si>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</si>
  <si>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</si>
  <si>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</si>
  <si>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</si>
  <si>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</si>
  <si>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</si>
  <si>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</si>
  <si>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</si>
  <si>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</si>
  <si>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</si>
  <si>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</si>
  <si>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</si>
  <si>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</si>
  <si>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</si>
  <si>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</si>
  <si>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</si>
  <si>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</si>
  <si>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</si>
  <si>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</si>
  <si>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</si>
  <si>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</si>
  <si>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</si>
  <si>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</si>
  <si>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</si>
  <si>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</si>
  <si>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</si>
  <si>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</si>
  <si>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</si>
  <si>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</si>
  <si>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</si>
  <si>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</si>
  <si>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</si>
  <si>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</si>
  <si>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</si>
  <si>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</si>
  <si>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</si>
  <si>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</si>
  <si>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</si>
  <si>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</si>
  <si>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</si>
  <si>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</si>
  <si>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</si>
  <si>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</si>
  <si>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</si>
  <si>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</si>
  <si>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</si>
  <si>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</si>
  <si>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</si>
  <si>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</si>
  <si>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</si>
  <si>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</si>
  <si>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</si>
  <si>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</si>
  <si>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</si>
  <si>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</si>
  <si>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</si>
  <si>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</si>
  <si>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</si>
  <si>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</si>
  <si>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</si>
  <si>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</si>
  <si>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</si>
  <si>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</si>
  <si>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</si>
  <si>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</si>
  <si>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</si>
  <si>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</si>
  <si>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</si>
  <si>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</si>
  <si>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</si>
  <si>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</si>
  <si>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</si>
  <si>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</si>
  <si>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</si>
  <si>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</si>
  <si>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</si>
  <si>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</si>
  <si>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</si>
  <si>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</si>
  <si>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</si>
  <si>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</si>
  <si>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</si>
  <si>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</si>
  <si>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</si>
  <si>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</si>
  <si>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</si>
  <si>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</si>
  <si>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</si>
  <si>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</si>
  <si>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</si>
  <si>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</si>
  <si>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</si>
  <si>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</si>
  <si>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</si>
  <si>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</si>
  <si>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</si>
  <si>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</si>
  <si>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</si>
  <si>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</si>
  <si>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</si>
  <si>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</si>
  <si>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</si>
  <si>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</si>
  <si>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</si>
  <si>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</si>
  <si>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</si>
  <si>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</si>
  <si>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</si>
  <si>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</si>
  <si>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</si>
  <si>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</si>
  <si>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</si>
  <si>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</si>
  <si>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</si>
  <si>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</si>
  <si>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</si>
  <si>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</si>
  <si>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</si>
  <si>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</si>
  <si>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</si>
  <si>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</si>
  <si>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</si>
  <si>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</si>
  <si>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</si>
  <si>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</si>
  <si>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</si>
  <si>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</si>
  <si>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</si>
  <si>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</si>
  <si>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</si>
  <si>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</si>
  <si>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</si>
  <si>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</si>
  <si>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</si>
  <si>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</si>
  <si>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</si>
  <si>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</si>
  <si>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</si>
  <si>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</si>
  <si>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</si>
  <si>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</si>
  <si>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</si>
  <si>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</si>
  <si>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</si>
  <si>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</si>
  <si>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</si>
  <si>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</si>
  <si>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</si>
  <si>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</si>
  <si>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</si>
  <si>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</si>
  <si>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</si>
  <si>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</si>
  <si>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</si>
  <si>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</si>
  <si>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</si>
  <si>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</si>
  <si>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</si>
  <si>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</si>
  <si>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</si>
  <si>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</si>
  <si>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</si>
  <si>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</si>
  <si>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</si>
  <si>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</si>
  <si>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</si>
  <si>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</si>
  <si>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</si>
  <si>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</si>
  <si>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</si>
  <si>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</si>
  <si>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</si>
  <si>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</si>
  <si>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</si>
  <si>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</si>
  <si>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</si>
  <si>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</si>
  <si>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</si>
  <si>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</si>
  <si>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</si>
  <si>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</si>
  <si>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</si>
  <si>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</si>
  <si>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</si>
  <si>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</si>
  <si>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</si>
  <si>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</si>
  <si>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</si>
  <si>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</si>
  <si>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</si>
  <si>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</si>
  <si>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</si>
  <si>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</si>
  <si>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</si>
  <si>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</si>
  <si>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</si>
  <si>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</si>
  <si>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</si>
  <si>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</si>
  <si>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</si>
  <si>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</si>
  <si>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</si>
  <si>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</si>
  <si>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</si>
  <si>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</si>
  <si>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</si>
  <si>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</si>
  <si>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</si>
  <si>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</si>
  <si>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</si>
  <si>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</si>
  <si>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</si>
  <si>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</si>
  <si>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</si>
  <si>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</si>
  <si>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</si>
  <si>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</si>
  <si>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</si>
  <si>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</si>
  <si>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</si>
  <si>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</si>
  <si>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</si>
  <si>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</si>
  <si>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</si>
  <si>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</si>
  <si>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</si>
  <si>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</si>
  <si>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</si>
  <si>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</si>
  <si>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</si>
  <si>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</si>
  <si>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</si>
  <si>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</si>
  <si>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</si>
  <si>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</si>
  <si>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</si>
  <si>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</si>
  <si>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</si>
  <si>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</si>
  <si>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</si>
  <si>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</si>
  <si>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</si>
  <si>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</si>
  <si>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</si>
  <si>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</si>
  <si>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</si>
  <si>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</si>
  <si>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</si>
  <si>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</si>
  <si>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</si>
  <si>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</si>
  <si>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</si>
  <si>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</si>
  <si>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</si>
  <si>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</si>
  <si>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</si>
  <si>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</si>
  <si>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</si>
  <si>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</si>
  <si>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</si>
  <si>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</si>
  <si>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</si>
  <si>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</si>
  <si>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</si>
  <si>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</si>
  <si>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</si>
  <si>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</si>
  <si>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</si>
  <si>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</si>
  <si>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</si>
  <si>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</si>
  <si>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</si>
  <si>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</si>
  <si>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</si>
  <si>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</si>
  <si>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</si>
  <si>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</si>
  <si>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</si>
  <si>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</si>
  <si>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</si>
  <si>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</si>
  <si>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</si>
  <si>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</si>
  <si>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</si>
  <si>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</si>
  <si>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</si>
  <si>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</si>
  <si>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</si>
  <si>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</si>
  <si>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</si>
  <si>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</si>
  <si>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</si>
  <si>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</si>
  <si>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</si>
  <si>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</si>
  <si>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</si>
  <si>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</si>
  <si>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</si>
  <si>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</si>
  <si>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</si>
  <si>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</si>
  <si>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</si>
  <si>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</si>
  <si>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</si>
  <si>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</si>
  <si>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</si>
  <si>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</si>
  <si>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</si>
  <si>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</si>
  <si>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</si>
  <si>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</si>
  <si>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</si>
  <si>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</si>
  <si>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</si>
  <si>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</si>
  <si>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</si>
  <si>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</si>
  <si>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</si>
  <si>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</si>
  <si>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</si>
  <si>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</si>
  <si>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</si>
  <si>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</si>
  <si>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</si>
  <si>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</si>
  <si>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</si>
  <si>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</si>
  <si>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</si>
  <si>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</si>
  <si>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</si>
  <si>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</si>
  <si>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</si>
  <si>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</si>
  <si>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</si>
  <si>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</si>
  <si>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</si>
  <si>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</si>
  <si>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</si>
  <si>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</si>
  <si>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</si>
  <si>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</si>
  <si>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</si>
  <si>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</si>
  <si>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</si>
  <si>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</si>
  <si>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</si>
  <si>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</si>
  <si>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</si>
  <si>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</si>
  <si>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</si>
  <si>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</si>
  <si>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</si>
  <si>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</si>
  <si>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</si>
  <si>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</si>
  <si>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</si>
  <si>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</si>
  <si>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</si>
  <si>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</si>
  <si>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</si>
  <si>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</si>
  <si>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</si>
  <si>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</si>
  <si>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</si>
  <si>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</si>
  <si>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</si>
  <si>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</si>
  <si>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</si>
  <si>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</si>
  <si>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</si>
  <si>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</si>
  <si>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</si>
  <si>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</si>
  <si>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</si>
  <si>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</si>
  <si>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</si>
  <si>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</si>
  <si>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</si>
  <si>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</si>
  <si>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</si>
  <si>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</si>
  <si>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</si>
  <si>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</si>
  <si>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</si>
  <si>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</si>
  <si>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</si>
  <si>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</si>
  <si>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</si>
  <si>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</si>
  <si>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</si>
  <si>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</si>
  <si>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</si>
  <si>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</si>
  <si>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</si>
  <si>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</si>
  <si>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</si>
  <si>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</si>
  <si>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</si>
  <si>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</si>
  <si>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</si>
  <si>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</si>
  <si>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</si>
  <si>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</si>
  <si>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</si>
  <si>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</si>
  <si>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</si>
  <si>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</si>
  <si>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</si>
  <si>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</si>
  <si>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</si>
  <si>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</si>
  <si>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</si>
  <si>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</si>
  <si>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</si>
  <si>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</si>
  <si>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</si>
  <si>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</si>
  <si>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</si>
  <si>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</si>
  <si>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</si>
  <si>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</si>
  <si>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</si>
  <si>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</si>
  <si>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</si>
  <si>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</si>
  <si>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</si>
  <si>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</si>
  <si>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</si>
  <si>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</si>
  <si>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</si>
  <si>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</si>
  <si>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</si>
  <si>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</si>
  <si>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</si>
  <si>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</si>
  <si>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</si>
  <si>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</si>
  <si>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</si>
  <si>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</si>
  <si>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</si>
  <si>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</si>
  <si>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</si>
  <si>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</si>
  <si>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</si>
  <si>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</si>
  <si>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</si>
  <si>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</si>
  <si>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</si>
  <si>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</si>
  <si>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</si>
  <si>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</si>
  <si>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</si>
  <si>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</si>
  <si>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</si>
  <si>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</si>
  <si>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</si>
  <si>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</si>
  <si>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</si>
  <si>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</si>
  <si>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</si>
  <si>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</si>
  <si>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</si>
  <si>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</si>
  <si>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</si>
  <si>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</si>
  <si>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</si>
  <si>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</si>
  <si>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</si>
  <si>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</si>
  <si>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</si>
  <si>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</si>
  <si>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</si>
  <si>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</si>
  <si>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</si>
  <si>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</si>
  <si>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</si>
  <si>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</si>
  <si>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</si>
  <si>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</si>
  <si>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</si>
  <si>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</si>
  <si>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</si>
  <si>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</si>
  <si>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</si>
  <si>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</si>
  <si>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</si>
  <si>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</si>
  <si>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</si>
  <si>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</si>
  <si>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</si>
  <si>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</si>
  <si>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</si>
  <si>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</si>
  <si>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</si>
  <si>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</si>
  <si>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</si>
  <si>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</si>
  <si>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</si>
  <si>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</si>
  <si>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</si>
  <si>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</si>
  <si>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</si>
  <si>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</si>
  <si>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</si>
  <si>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</si>
  <si>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</si>
  <si>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</si>
  <si>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</si>
  <si>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</si>
  <si>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</si>
  <si>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</si>
  <si>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</si>
  <si>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</si>
  <si>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</si>
  <si>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</si>
  <si>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</si>
  <si>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</si>
  <si>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</si>
  <si>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</si>
  <si>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</si>
  <si>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</si>
  <si>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</si>
  <si>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</si>
  <si>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</si>
  <si>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</si>
  <si>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</si>
  <si>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</si>
  <si>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</si>
  <si>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</si>
  <si>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</si>
  <si>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</si>
  <si>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</si>
  <si>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</si>
  <si>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</si>
  <si>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</si>
  <si>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</si>
  <si>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</si>
  <si>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</si>
  <si>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</si>
  <si>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</si>
  <si>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</si>
  <si>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</si>
  <si>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</si>
  <si>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</si>
  <si>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</si>
  <si>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</si>
  <si>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</si>
  <si>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</si>
  <si>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</si>
  <si>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</si>
  <si>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</si>
  <si>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</si>
  <si>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</si>
  <si>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</si>
  <si>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</si>
  <si>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</si>
  <si>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</si>
  <si>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</si>
  <si>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</si>
  <si>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</si>
  <si>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</si>
  <si>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</si>
  <si>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</si>
  <si>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</si>
  <si>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</si>
  <si>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</si>
  <si>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</si>
  <si>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</si>
  <si>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</si>
  <si>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</si>
  <si>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</si>
  <si>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</si>
  <si>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</si>
  <si>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</si>
  <si>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</si>
  <si>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</si>
  <si>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</si>
  <si>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</si>
  <si>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</si>
  <si>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</si>
  <si>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</si>
  <si>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</si>
  <si>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</si>
  <si>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</si>
  <si>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</si>
  <si>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</si>
  <si>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</si>
  <si>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</si>
  <si>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</si>
  <si>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</si>
  <si>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</si>
  <si>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</si>
  <si>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</si>
  <si>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</si>
  <si>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</si>
  <si>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</si>
  <si>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</si>
  <si>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</si>
  <si>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</si>
  <si>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</si>
  <si>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</si>
  <si>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</si>
  <si>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</si>
  <si>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</si>
  <si>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</si>
  <si>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</si>
  <si>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</si>
  <si>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</si>
  <si>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</si>
  <si>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</si>
  <si>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</si>
  <si>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</si>
  <si>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</si>
  <si>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</si>
  <si>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</si>
  <si>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</si>
  <si>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</si>
  <si>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</si>
  <si>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</si>
  <si>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</si>
  <si>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</si>
  <si>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</si>
  <si>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</si>
  <si>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</si>
  <si>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</si>
  <si>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</si>
  <si>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</si>
  <si>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</si>
  <si>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</si>
  <si>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</si>
  <si>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</si>
  <si>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</si>
  <si>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</si>
  <si>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</si>
  <si>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</si>
  <si>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</si>
  <si>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</si>
  <si>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</si>
  <si>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</si>
  <si>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</si>
  <si>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</si>
  <si>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</si>
  <si>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</si>
  <si>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</si>
  <si>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</si>
  <si>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</si>
  <si>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</si>
  <si>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</si>
  <si>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</si>
  <si>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</si>
  <si>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</si>
  <si>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</si>
  <si>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</si>
  <si>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</si>
  <si>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</si>
  <si>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</si>
  <si>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</si>
  <si>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</si>
  <si>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</si>
  <si>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</si>
  <si>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</si>
  <si>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</si>
  <si>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</si>
  <si>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</si>
  <si>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</si>
  <si>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</si>
  <si>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</si>
  <si>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</si>
  <si>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</si>
  <si>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</si>
  <si>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</si>
  <si>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</si>
  <si>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</si>
  <si>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</si>
  <si>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</si>
  <si>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</si>
  <si>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</si>
  <si>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</si>
  <si>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</si>
  <si>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</si>
  <si>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</si>
  <si>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</si>
  <si>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</si>
  <si>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</si>
  <si>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</si>
  <si>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</si>
  <si>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</si>
  <si>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</si>
  <si>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</si>
  <si>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</si>
  <si>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</si>
  <si>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</si>
  <si>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</si>
  <si>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</si>
  <si>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</si>
  <si>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</si>
  <si>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</si>
  <si>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</si>
  <si>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</si>
  <si>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</si>
  <si>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</si>
  <si>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</si>
  <si>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</si>
  <si>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</si>
  <si>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</si>
  <si>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</si>
  <si>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</si>
  <si>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</si>
  <si>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</si>
  <si>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</si>
  <si>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</si>
  <si>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</si>
  <si>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</si>
  <si>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</si>
  <si>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</si>
  <si>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</si>
  <si>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</si>
  <si>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</si>
  <si>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</si>
  <si>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</si>
  <si>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</si>
  <si>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</si>
  <si>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</si>
  <si>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</si>
  <si>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</si>
  <si>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</si>
  <si>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</si>
  <si>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</si>
  <si>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</si>
  <si>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</si>
  <si>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</si>
  <si>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</si>
  <si>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</si>
  <si>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</si>
  <si>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</si>
  <si>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</si>
  <si>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</si>
  <si>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</si>
  <si>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</si>
  <si>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</si>
  <si>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</si>
  <si>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</si>
  <si>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</si>
  <si>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</si>
  <si>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</si>
  <si>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</si>
  <si>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</si>
  <si>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</si>
  <si>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</si>
  <si>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</si>
  <si>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</si>
  <si>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</si>
  <si>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</si>
  <si>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</si>
  <si>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</si>
  <si>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</si>
  <si>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</si>
  <si>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</si>
  <si>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</si>
  <si>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</si>
  <si>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</si>
  <si>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</si>
  <si>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</si>
  <si>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</si>
  <si>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</si>
  <si>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</si>
  <si>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</si>
  <si>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</si>
  <si>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</si>
  <si>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</si>
  <si>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</si>
  <si>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</si>
  <si>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</si>
  <si>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</si>
  <si>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</si>
  <si>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</si>
  <si>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</si>
  <si>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</si>
  <si>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</si>
  <si>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</si>
  <si>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</si>
  <si>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</si>
  <si>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</si>
  <si>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</si>
  <si>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</si>
  <si>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</si>
  <si>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</si>
  <si>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</si>
  <si>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</si>
  <si>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</si>
  <si>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</si>
  <si>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</si>
  <si>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</si>
  <si>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</si>
  <si>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</si>
  <si>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</si>
  <si>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</si>
  <si>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</si>
  <si>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</si>
  <si>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</si>
  <si>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</si>
  <si>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</si>
  <si>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</si>
  <si>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</si>
  <si>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</si>
  <si>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</si>
  <si>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</si>
  <si>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</si>
  <si>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</si>
  <si>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</si>
  <si>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</si>
  <si>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</si>
  <si>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</si>
  <si>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</si>
  <si>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</si>
  <si>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</si>
  <si>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</si>
  <si>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</si>
  <si>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</si>
  <si>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</si>
  <si>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</si>
  <si>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</si>
  <si>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</si>
  <si>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</si>
  <si>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</si>
  <si>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</si>
  <si>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</si>
  <si>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</si>
  <si>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</si>
  <si>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</si>
  <si>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</si>
  <si>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</si>
  <si>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</si>
  <si>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</si>
  <si>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</si>
  <si>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</si>
  <si>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</si>
  <si>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</si>
  <si>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</si>
  <si>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</si>
  <si>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</si>
  <si>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</si>
  <si>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</si>
  <si>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</si>
  <si>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</si>
  <si>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</si>
  <si>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</si>
  <si>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</si>
  <si>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</si>
  <si>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</si>
  <si>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</si>
  <si>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</si>
  <si>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</si>
  <si>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</si>
  <si>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</si>
  <si>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</si>
  <si>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</si>
  <si>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</si>
  <si>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</si>
  <si>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</si>
  <si>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</si>
  <si>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</si>
  <si>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</si>
  <si>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</si>
  <si>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</si>
  <si>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</si>
  <si>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</si>
  <si>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</si>
  <si>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</si>
  <si>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</si>
  <si>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</si>
  <si>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</si>
  <si>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</si>
  <si>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</si>
  <si>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</si>
  <si>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</si>
  <si>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</si>
  <si>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</si>
  <si>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</si>
  <si>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</si>
  <si>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</si>
  <si>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</si>
  <si>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</si>
  <si>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</si>
  <si>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</si>
  <si>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</si>
  <si>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</si>
  <si>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</si>
  <si>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</si>
  <si>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</si>
  <si>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</si>
  <si>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</si>
  <si>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</si>
  <si>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</si>
  <si>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</si>
  <si>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</si>
  <si>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</si>
  <si>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</si>
  <si>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</si>
  <si>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</si>
  <si>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</si>
  <si>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</si>
  <si>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</si>
  <si>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</si>
  <si>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</si>
  <si>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</si>
  <si>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</si>
  <si>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</si>
  <si>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</si>
  <si>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</si>
  <si>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</si>
  <si>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</si>
  <si>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</si>
  <si>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</si>
  <si>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</si>
  <si>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</si>
  <si>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</si>
  <si>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</si>
  <si>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</si>
  <si>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</si>
  <si>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</si>
  <si>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</si>
  <si>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</si>
  <si>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</si>
  <si>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</si>
  <si>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</si>
  <si>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</si>
  <si>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</si>
  <si>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</si>
  <si>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</si>
  <si>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</si>
  <si>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</si>
  <si>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</si>
  <si>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</si>
  <si>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</si>
  <si>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</si>
  <si>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</si>
  <si>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</si>
  <si>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</si>
  <si>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</si>
  <si>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</si>
  <si>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</si>
  <si>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</si>
  <si>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</si>
  <si>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</si>
  <si>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</si>
  <si>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</si>
  <si>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</si>
  <si>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</si>
  <si>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</si>
  <si>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</si>
  <si>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</si>
  <si>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</si>
  <si>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</si>
  <si>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</si>
  <si>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</si>
  <si>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</si>
  <si>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</si>
  <si>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</si>
  <si>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</si>
  <si>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</si>
  <si>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</si>
  <si>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</si>
  <si>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</si>
  <si>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</si>
  <si>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</si>
  <si>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</si>
  <si>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</si>
  <si>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</si>
  <si>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</si>
  <si>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</si>
  <si>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</si>
  <si>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</si>
  <si>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</si>
  <si>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</si>
  <si>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</si>
  <si>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</si>
  <si>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</si>
  <si>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</si>
  <si>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</si>
  <si>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</si>
  <si>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</si>
  <si>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</si>
  <si>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</si>
  <si>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</si>
  <si>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</si>
  <si>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</si>
  <si>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</si>
  <si>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</si>
  <si>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</si>
  <si>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</si>
  <si>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</si>
  <si>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</si>
  <si>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</si>
  <si>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</si>
  <si>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</si>
  <si>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</si>
  <si>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</si>
  <si>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</si>
  <si>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</si>
  <si>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</si>
  <si>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</si>
  <si>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</si>
  <si>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</si>
  <si>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</si>
  <si>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</si>
  <si>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</si>
  <si>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</si>
  <si>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</si>
  <si>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</si>
  <si>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</si>
  <si>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</si>
  <si>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</si>
  <si>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</si>
  <si>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</si>
  <si>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</si>
  <si>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</si>
  <si>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</si>
  <si>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</si>
  <si>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</si>
  <si>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</si>
  <si>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</si>
  <si>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</si>
  <si>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</si>
  <si>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</si>
  <si>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</si>
  <si>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</si>
  <si>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</si>
  <si>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</si>
  <si>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</si>
  <si>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</si>
  <si>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</si>
  <si>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</si>
  <si>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</si>
  <si>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</si>
  <si>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</si>
  <si>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</si>
  <si>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</si>
  <si>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</si>
  <si>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</si>
  <si>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</si>
  <si>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</si>
  <si>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</si>
  <si>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</si>
  <si>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</si>
  <si>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</si>
  <si>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</si>
  <si>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</si>
  <si>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</si>
  <si>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</si>
  <si>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</si>
  <si>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</si>
  <si>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</si>
  <si>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</si>
  <si>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</si>
  <si>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</si>
  <si>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</si>
  <si>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</si>
  <si>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</si>
  <si>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</si>
  <si>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</si>
  <si>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</si>
  <si>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</si>
  <si>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</si>
  <si>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</si>
  <si>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</si>
  <si>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</si>
  <si>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</si>
  <si>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</si>
  <si>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</si>
  <si>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</si>
  <si>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</si>
  <si>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</si>
  <si>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</si>
  <si>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</si>
  <si>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</si>
  <si>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</si>
  <si>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</si>
  <si>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</si>
  <si>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</si>
  <si>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</si>
  <si>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</si>
  <si>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</si>
  <si>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</si>
  <si>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</si>
  <si>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</si>
  <si>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</si>
  <si>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</si>
  <si>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</si>
  <si>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</si>
  <si>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</si>
  <si>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</si>
  <si>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</si>
  <si>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</si>
  <si>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</si>
  <si>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</si>
  <si>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</si>
  <si>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</si>
  <si>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</si>
  <si>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</si>
  <si>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</si>
  <si>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</si>
  <si>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</si>
  <si>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</si>
  <si>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</si>
  <si>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</si>
  <si>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</si>
  <si>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</si>
  <si>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</si>
  <si>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</si>
  <si>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</si>
  <si>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</si>
  <si>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</si>
  <si>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</si>
  <si>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</si>
  <si>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</si>
  <si>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</si>
  <si>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</si>
  <si>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</si>
  <si>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</si>
  <si>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</si>
  <si>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</si>
  <si>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</si>
  <si>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</si>
  <si>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</si>
  <si>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</si>
  <si>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</si>
  <si>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</si>
  <si>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</si>
  <si>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</si>
  <si>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</si>
  <si>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</si>
  <si>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</si>
  <si>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</si>
  <si>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</si>
  <si>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</si>
  <si>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</si>
  <si>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</si>
  <si>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</si>
  <si>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</si>
  <si>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</si>
  <si>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</si>
  <si>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</si>
  <si>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</si>
  <si>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</si>
  <si>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</si>
  <si>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</si>
  <si>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</si>
  <si>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</si>
  <si>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</si>
  <si>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</si>
  <si>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</si>
  <si>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</si>
  <si>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</si>
  <si>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</si>
  <si>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</si>
  <si>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</si>
  <si>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</si>
  <si>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</si>
  <si>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</si>
  <si>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</si>
  <si>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</si>
  <si>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</si>
  <si>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</si>
  <si>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</si>
  <si>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</si>
  <si>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</si>
  <si>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</si>
  <si>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</si>
  <si>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</si>
  <si>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</si>
  <si>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</si>
  <si>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</si>
  <si>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</si>
  <si>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</si>
  <si>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</si>
  <si>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</si>
  <si>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</si>
  <si>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</si>
  <si>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</si>
  <si>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</si>
  <si>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</si>
  <si>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</si>
  <si>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</si>
  <si>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</si>
  <si>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</si>
  <si>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</si>
  <si>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</si>
  <si>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</si>
  <si>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</si>
  <si>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</si>
  <si>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</si>
  <si>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</si>
  <si>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</si>
  <si>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</si>
  <si>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</si>
  <si>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</si>
  <si>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</si>
  <si>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</si>
  <si>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</si>
  <si>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</si>
  <si>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</si>
  <si>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</si>
  <si>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</si>
  <si>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</si>
  <si>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</si>
  <si>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</si>
  <si>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</si>
  <si>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</si>
  <si>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</si>
  <si>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</si>
  <si>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</si>
  <si>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</si>
  <si>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</si>
  <si>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</si>
  <si>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</si>
  <si>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</si>
  <si>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</si>
  <si>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</si>
  <si>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</si>
  <si>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</si>
  <si>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</si>
  <si>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</si>
  <si>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</si>
  <si>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</si>
  <si>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</si>
  <si>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</si>
  <si>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</si>
  <si>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</si>
  <si>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</si>
  <si>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</si>
  <si>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</si>
  <si>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</si>
  <si>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</si>
  <si>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</si>
  <si>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</si>
  <si>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</si>
  <si>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</si>
  <si>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</si>
  <si>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</si>
  <si>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</si>
  <si>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</si>
  <si>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</si>
  <si>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</si>
  <si>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</si>
  <si>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</si>
  <si>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</si>
  <si>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</si>
  <si>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</si>
  <si>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</si>
  <si>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</si>
  <si>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</si>
  <si>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</si>
  <si>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</si>
  <si>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</si>
  <si>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</si>
  <si>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</si>
  <si>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</si>
  <si>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</si>
  <si>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</si>
  <si>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</si>
  <si>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</si>
  <si>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</si>
  <si>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</si>
  <si>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</si>
  <si>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</si>
  <si>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</si>
  <si>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</si>
  <si>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</si>
  <si>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</si>
  <si>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</si>
  <si>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</si>
  <si>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</si>
  <si>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</si>
  <si>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</si>
  <si>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</si>
  <si>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</si>
  <si>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</si>
  <si>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</si>
  <si>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</si>
  <si>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</si>
  <si>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</si>
  <si>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</si>
  <si>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</si>
  <si>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</si>
  <si>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</si>
  <si>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</si>
  <si>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</si>
  <si>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</si>
  <si>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</si>
  <si>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</si>
  <si>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</si>
  <si>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</si>
  <si>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</si>
  <si>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</si>
  <si>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</si>
  <si>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</si>
  <si>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</si>
  <si>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</si>
  <si>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</si>
  <si>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</si>
  <si>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</si>
  <si>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</si>
  <si>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</si>
  <si>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</si>
  <si>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</si>
  <si>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</si>
  <si>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</si>
  <si>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</si>
  <si>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</si>
  <si>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</si>
  <si>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</si>
  <si>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</si>
  <si>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</si>
  <si>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</si>
  <si>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</si>
  <si>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</si>
  <si>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</si>
  <si>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</si>
  <si>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</si>
  <si>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</si>
  <si>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</si>
  <si>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</si>
  <si>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</si>
  <si>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</si>
  <si>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</si>
  <si>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</si>
  <si>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</si>
  <si>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</si>
  <si>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</si>
  <si>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</si>
  <si>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</si>
  <si>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</si>
  <si>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</si>
  <si>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</si>
  <si>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</si>
  <si>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</si>
  <si>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</si>
  <si>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</si>
  <si>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</si>
  <si>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</si>
  <si>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</si>
  <si>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</si>
  <si>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</si>
  <si>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</si>
  <si>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</si>
  <si>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</si>
  <si>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</si>
  <si>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</si>
  <si>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</si>
  <si>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</si>
  <si>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</si>
  <si>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</si>
  <si>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</si>
  <si>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</si>
  <si>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</si>
  <si>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</si>
  <si>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</si>
  <si>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</si>
  <si>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</si>
  <si>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</si>
  <si>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</si>
  <si>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</si>
  <si>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</si>
  <si>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</si>
  <si>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</si>
  <si>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</si>
  <si>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</si>
  <si>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</si>
  <si>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</si>
  <si>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</si>
  <si>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</si>
  <si>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</si>
  <si>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</si>
  <si>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</si>
  <si>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</si>
  <si>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</si>
  <si>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</si>
  <si>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</si>
  <si>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</si>
  <si>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</si>
  <si>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</si>
  <si>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</si>
  <si>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</si>
  <si>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</si>
  <si>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</si>
  <si>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</si>
  <si>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</si>
  <si>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</si>
  <si>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</si>
  <si>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</si>
  <si>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</si>
  <si>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</si>
  <si>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</si>
  <si>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</si>
  <si>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</si>
  <si>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</si>
  <si>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</si>
  <si>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</si>
  <si>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</si>
  <si>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</si>
  <si>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</si>
  <si>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</si>
  <si>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</si>
  <si>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</si>
  <si>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</si>
  <si>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</si>
  <si>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</si>
  <si>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</si>
  <si>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</si>
  <si>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</si>
  <si>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</si>
  <si>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</si>
  <si>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</si>
  <si>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</si>
  <si>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</si>
  <si>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</si>
  <si>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</si>
  <si>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</si>
  <si>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</si>
  <si>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</si>
  <si>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</si>
  <si>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</si>
  <si>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</si>
  <si>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</si>
  <si>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</si>
  <si>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</si>
  <si>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</si>
  <si>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</si>
  <si>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</si>
  <si>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</si>
  <si>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</si>
  <si>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</si>
  <si>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</si>
  <si>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</si>
  <si>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</si>
  <si>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</si>
  <si>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</si>
  <si>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</si>
  <si>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</si>
  <si>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</si>
  <si>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</si>
  <si>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</si>
  <si>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</si>
  <si>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</si>
  <si>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</si>
  <si>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</si>
  <si>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</si>
  <si>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</si>
  <si>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</si>
  <si>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</si>
  <si>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</si>
  <si>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</si>
  <si>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</si>
  <si>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</si>
  <si>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</si>
  <si>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</si>
  <si>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</si>
  <si>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</si>
  <si>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</si>
  <si>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</si>
  <si>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</si>
  <si>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</si>
  <si>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</si>
  <si>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</si>
  <si>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</si>
  <si>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</si>
  <si>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</si>
  <si>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</si>
  <si>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</si>
  <si>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</si>
  <si>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</si>
  <si>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</si>
  <si>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</si>
  <si>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</si>
  <si>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</si>
  <si>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</si>
  <si>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</si>
  <si>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</si>
  <si>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</si>
  <si>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</si>
  <si>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</si>
  <si>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</si>
  <si>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</si>
  <si>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</si>
  <si>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</si>
  <si>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</si>
  <si>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</si>
  <si>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</si>
  <si>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</si>
  <si>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</si>
  <si>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</si>
  <si>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</si>
  <si>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</si>
  <si>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</si>
  <si>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</si>
  <si>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</si>
  <si>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</si>
  <si>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</si>
  <si>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</si>
  <si>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</si>
  <si>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</si>
  <si>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</si>
  <si>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</si>
  <si>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</si>
  <si>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</si>
  <si>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</si>
  <si>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</si>
  <si>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</si>
  <si>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</si>
  <si>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</si>
  <si>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</si>
  <si>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</si>
  <si>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</si>
  <si>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</si>
  <si>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</si>
  <si>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</si>
  <si>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</si>
  <si>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</si>
  <si>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</si>
  <si>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</si>
  <si>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</si>
  <si>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</si>
  <si>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</si>
  <si>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</si>
  <si>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</si>
  <si>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</si>
  <si>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</si>
  <si>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</si>
  <si>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</si>
  <si>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</si>
  <si>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</si>
  <si>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</si>
  <si>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</si>
  <si>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</si>
  <si>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</si>
  <si>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</si>
  <si>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</si>
  <si>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</si>
  <si>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</si>
  <si>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</si>
  <si>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</si>
  <si>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</si>
  <si>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</si>
  <si>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</si>
  <si>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</si>
  <si>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</si>
  <si>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</si>
  <si>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</si>
  <si>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</si>
  <si>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</si>
  <si>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</si>
  <si>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</si>
  <si>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</si>
  <si>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</si>
  <si>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</si>
  <si>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</si>
  <si>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</si>
  <si>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</si>
  <si>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</si>
  <si>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</si>
  <si>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</si>
  <si>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</si>
  <si>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</si>
  <si>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</si>
  <si>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</si>
  <si>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</si>
  <si>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</si>
  <si>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</si>
  <si>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</si>
  <si>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</si>
  <si>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</si>
  <si>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</si>
  <si>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</si>
  <si>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</si>
  <si>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</si>
  <si>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</si>
  <si>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</si>
  <si>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</si>
  <si>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</si>
  <si>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</si>
  <si>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</si>
  <si>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</si>
  <si>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</si>
  <si>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</si>
  <si>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</si>
  <si>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</si>
  <si>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</si>
  <si>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</si>
  <si>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</si>
  <si>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</si>
  <si>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</si>
  <si>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</si>
  <si>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</si>
  <si>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</si>
  <si>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</si>
  <si>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</si>
  <si>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</si>
  <si>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</si>
  <si>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</si>
  <si>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</si>
  <si>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</si>
  <si>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</si>
  <si>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</si>
  <si>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</si>
  <si>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</si>
  <si>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</si>
  <si>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</si>
  <si>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</si>
  <si>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</si>
  <si>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</si>
  <si>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</si>
  <si>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</si>
  <si>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</si>
  <si>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</si>
  <si>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</si>
  <si>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</si>
  <si>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</si>
  <si>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</si>
  <si>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</si>
  <si>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</si>
  <si>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</si>
  <si>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</si>
  <si>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</si>
  <si>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</si>
  <si>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</si>
  <si>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</si>
  <si>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</si>
  <si>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</si>
  <si>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</si>
  <si>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</si>
  <si>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</si>
  <si>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</si>
  <si>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</si>
  <si>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</si>
  <si>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</si>
  <si>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</si>
  <si>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</si>
  <si>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</si>
  <si>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</si>
  <si>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</si>
  <si>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</si>
  <si>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</si>
  <si>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</si>
  <si>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</si>
  <si>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</si>
  <si>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</si>
  <si>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</si>
  <si>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</si>
  <si>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</si>
  <si>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</si>
  <si>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</si>
  <si>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</si>
  <si>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</si>
  <si>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</si>
  <si>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</si>
  <si>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</si>
  <si>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</si>
  <si>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</si>
  <si>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</si>
  <si>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</si>
  <si>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</si>
  <si>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</si>
  <si>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</si>
  <si>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</si>
  <si>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</si>
  <si>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</si>
  <si>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</si>
  <si>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</si>
  <si>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</si>
  <si>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</si>
  <si>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</si>
  <si>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</si>
  <si>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</si>
  <si>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</si>
  <si>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</si>
  <si>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</si>
  <si>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</si>
  <si>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</si>
  <si>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</si>
  <si>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</si>
  <si>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</si>
  <si>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</si>
  <si>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</si>
  <si>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</si>
  <si>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</si>
  <si>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</si>
  <si>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</si>
  <si>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</si>
  <si>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</si>
  <si>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</si>
  <si>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</si>
  <si>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</si>
  <si>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</si>
  <si>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</si>
  <si>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</si>
  <si>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</si>
  <si>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</si>
  <si>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</si>
  <si>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</si>
  <si>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</si>
  <si>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</si>
  <si>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</si>
  <si>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</si>
  <si>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</si>
  <si>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</si>
  <si>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</si>
  <si>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</si>
  <si>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</si>
  <si>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</si>
  <si>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</si>
  <si>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</si>
  <si>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</si>
  <si>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</si>
  <si>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</si>
  <si>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</si>
  <si>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</si>
  <si>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</si>
  <si>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</si>
  <si>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</si>
  <si>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</si>
  <si>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</si>
  <si>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</si>
  <si>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</si>
  <si>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</si>
  <si>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</si>
  <si>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</si>
  <si>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</si>
  <si>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</si>
  <si>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</si>
  <si>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</si>
  <si>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</si>
  <si>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</si>
  <si>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</si>
  <si>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</si>
  <si>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</si>
  <si>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</si>
  <si>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</si>
  <si>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</si>
  <si>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</si>
  <si>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</si>
  <si>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</si>
  <si>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</si>
  <si>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</si>
  <si>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</si>
  <si>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</si>
  <si>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</si>
  <si>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</si>
  <si>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</si>
  <si>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</si>
  <si>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</si>
  <si>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</si>
  <si>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</si>
  <si>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</si>
  <si>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</si>
  <si>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</si>
  <si>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</si>
  <si>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</si>
  <si>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</si>
  <si>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</si>
  <si>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</si>
  <si>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</si>
  <si>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</si>
  <si>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</si>
  <si>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</si>
  <si>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</si>
  <si>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</si>
  <si>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</si>
  <si>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</si>
  <si>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</si>
  <si>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</si>
  <si>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</si>
  <si>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</si>
  <si>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</si>
  <si>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</si>
  <si>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</si>
  <si>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</si>
  <si>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</si>
  <si>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</si>
  <si>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</si>
  <si>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</si>
  <si>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</si>
  <si>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</si>
  <si>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</si>
  <si>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</si>
  <si>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</si>
  <si>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</si>
  <si>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</si>
  <si>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</si>
  <si>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</si>
  <si>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</si>
  <si>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</si>
  <si>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</si>
  <si>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</si>
  <si>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</si>
  <si>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</si>
  <si>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</si>
  <si>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</si>
  <si>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</si>
  <si>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</si>
  <si>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</si>
  <si>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</si>
  <si>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</si>
  <si>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</si>
  <si>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</si>
  <si>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</si>
  <si>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</si>
  <si>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</si>
  <si>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</si>
  <si>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</si>
  <si>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</si>
  <si>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</si>
  <si>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</si>
  <si>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</si>
  <si>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</si>
  <si>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</si>
  <si>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</si>
  <si>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</si>
  <si>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</si>
  <si>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</si>
  <si>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</si>
  <si>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</si>
  <si>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</si>
  <si>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</si>
  <si>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</si>
  <si>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</si>
  <si>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</si>
  <si>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</si>
  <si>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</si>
  <si>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</si>
  <si>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</si>
  <si>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</si>
  <si>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</si>
  <si>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</si>
  <si>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</si>
  <si>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</si>
  <si>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</si>
  <si>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</si>
  <si>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</si>
  <si>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</si>
  <si>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</si>
  <si>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</si>
  <si>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</si>
  <si>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</si>
  <si>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</si>
  <si>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</si>
  <si>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</si>
  <si>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</si>
  <si>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</si>
  <si>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</si>
  <si>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</si>
  <si>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</si>
  <si>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</si>
  <si>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</si>
  <si>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</si>
  <si>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</si>
  <si>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</si>
  <si>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</si>
  <si>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</si>
  <si>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</si>
  <si>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</si>
  <si>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</si>
  <si>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</si>
  <si>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</si>
  <si>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</si>
  <si>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</si>
  <si>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</si>
  <si>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</si>
  <si>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30min</t>
  </si>
  <si>
    <t>PCM-20251123-00001701</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</si>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</sst>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7" totalsRowShown="0" headerRowDxfId="47" dataDxfId="46" headerRowBorderDxfId="44" tableBorderDxfId="45" totalsRowBorderDxfId="43">
  <autoFilter ref="A1:L4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321.80071145833062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5.8387731478433125E-3</v>
      </c>
      <c r="H3" s="137">
        <v>45984.728125000001</v>
      </c>
      <c r="I3" s="135" t="str">
        <f>IFERROR(VLOOKUP(D3,DB!A:F,6,0),"")</f>
        <v>SCECO+STB</v>
      </c>
      <c r="J3" s="135" t="str">
        <f>IFERROR(VLOOKUP(D3,DB!A:G,7,0),"")</f>
        <v>Dead</v>
      </c>
      <c r="K3" s="139" t="s">
        <v>39025</v>
      </c>
      <c r="L3" s="140" t="str">
        <f>IFERROR(VLOOKUP(D3,DB!A:I,9,0),"")</f>
        <v>Latis</v>
      </c>
    </row>
    <row r="4" spans="1:15" ht="15" customHeight="1">
      <c r="A4" s="134" t="s">
        <v>39026</v>
      </c>
      <c r="B4" s="135" t="str">
        <f>IFERROR(VLOOKUP(D4,DB!A:K,11,0),"")</f>
        <v>R1</v>
      </c>
      <c r="C4" s="135">
        <v>1</v>
      </c>
      <c r="D4" s="127" t="s">
        <v>10523</v>
      </c>
      <c r="E4" s="136" t="s">
        <v>39021</v>
      </c>
      <c r="F4" s="137">
        <v>45984.741793981484</v>
      </c>
      <c r="G4" s="138">
        <f ca="1">IFERROR(NOW()-F4,"-")</f>
        <v>7.3434027726761997E-3</v>
      </c>
      <c r="H4" s="137">
        <v>45984.736319444448</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45984.749137384257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45984.749137384257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45984.749137384257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45984.749137384257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45984.749137384257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45984.749137384257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45984.749137384257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45984.749137384257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45984.749137384257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45984.749137384257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45984.749137384257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45984.749137384257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45984.749137384257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45984.749137384257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45984.749137384257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45984.749137384257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45984.749137384257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45984.749137384257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45984.749137384257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45984.749137384257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45984.749137384257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45984.749137384257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45984.749137384257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45984.749137384257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45984.749137384257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45984.749137384257</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45984.749137384257</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DB7A4332-2218-4897-8642-E42B9AA066F8}"/>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159.74929942129529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0.36171840277529554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45984.749137384257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45984.749137384257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45984.749137384257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45984.749137384257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45984.749137384257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45984.749137384257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45984.749137384257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45984.749137384257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45984.749137384257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45984.749137384257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45984.749137384257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45984.749137384257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45984.749137384257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45984.749137384257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45984.749137384257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45984.749137384257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45984.749137384257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45984.749137384257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45984.749137384257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45984.749137384257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45984.749137384257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45984.749137384257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45984.749137384257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45984.749137384257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45984.749137384257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45984.749137384257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45984.749137384257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45984.749137384257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45984.749137384257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45984.749137384257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45984.749137384257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45984.749137384257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45984.749137384257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45984.749137384257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45984.749137384257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45984.749137384257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45984.749137384257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45984.749137384257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45984.749137384257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45984.749137384257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45984.749137384257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45984.749137384257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45984.749137384257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45984.749137384257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45984.749137384257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45984.749137384257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45984.749137384257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45984.749137384257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45984.749137384257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45984.749137384257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45984.749137384257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45984.749137384257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45984.749137384257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45984.749137384257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45984.749137384257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45984.749137384257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45984.749137384257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45984.749137384257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45984.749137384257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45984.749137384257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45984.749137384257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45984.749137384257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45984.749137384257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45984.749137384257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45984.749137384257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45984.749137384257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45984.749137384257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45984.749137384257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45984.749137384257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45984.749137384257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45984.749137384257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45984.749137384257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45984.749137384257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45984.749137384257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45984.749137384257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45984.749137384257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45984.749137384257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45984.749137384257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45984.749137384257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45984.749137384257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45984.749137384257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45984.749137384257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45984.749137384257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45984.749137384257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45984.749137384257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45984.749137384257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45984.749137384257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45984.749137384257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45984.749137384257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45984.749137384257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45984.749137384257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45984.749137384257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45984.749137384257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45984.749137384257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45984.749137384257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45984.749137384257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45984.749137384257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45984.749137384257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45984.749137384257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45984.749137384257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45984.749137384257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45984.749137384257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45984.749137384257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45984.749137384257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45984.749137384257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45984.749137384257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45984.749137384257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45984.749137384257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45984.749137384257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45984.749137384257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45984.749137384257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45984.749137384257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45984.749137384257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45984.749137384257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45984.749137384257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45984.749137384257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45984.749137384257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45984.749137384257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45984.749137384257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45984.749137384257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45984.749137384257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45984.749137384257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45984.749137384257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45984.749137384257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45984.749137384257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45984.749137384257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45984.749137384257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45984.749137384257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45984.749137384257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45984.749137384257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45984.749137384257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45984.749137384257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45984.749137384257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45984.749137384257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45984.749137384257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45984.749137384257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45984.749137384257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45984.749137384257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45984.749137384257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45984.749137384257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45984.749137384257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45984.749137384257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45984.749137384257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45984.749137384257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45984.749137384257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45984.749137384257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45984.749137384257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45984.749137384257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45984.749137384257</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45984.749137384257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45984.749137384257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45984.749137384257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45984.749137384257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45984.749137384257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45984.749137384257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45984.749137384257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45984.749137384257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45984.749137384257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45984.749137384257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45984.749137384257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45984.749137384257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45984.749137384257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45984.749137384257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45984.749137384257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45984.749137384257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45984.749137384257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45984.749137384257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45984.749137384257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45984.749137384257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45984.749137384257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45984.749137384257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45984.749137384257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45984.749137384257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45984.749137384257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45984.749137384257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45984.749137384257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45984.749137384257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45984.749137384257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45984.749137384257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45984.749137384257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45984.749137384257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45984.749137384257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45984.749137384257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45984.749137384257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45984.749137384257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45984.749137384257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45984.749137384257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45984.749137384257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45984.749137384257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45984.749137384257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45984.749137384257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45984.749137384257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45984.749137384257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45984.749137384257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45984.749137384257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45984.749137384257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45984.749137384257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45984.749137384257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45984.749137384257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45984.749137384257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45984.749137384257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45984.749137384257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45984.749137384257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45984.749137384257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45984.749137384257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45984.749137384257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45984.749137384257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45984.749137384257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45984.749137384257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45984.749137384257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45984.749137384257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45984.749137384257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45984.749137384257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45984.749137384257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45984.749137384257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45984.749137384257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45984.749137384257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45984.749137384257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45984.749137384257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45984.749137384257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45984.749137384257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45984.749137384257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45984.749137384257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45984.749137384257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45984.749137384257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45984.749137384257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45984.749137384257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45984.749137384257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45984.749137384257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45984.749137384257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45984.749137384257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45984.749137384257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45984.749137384257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45984.749137384257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45984.749137384257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45984.749137384257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45984.749137384257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45984.749137384257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45984.749137384257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45984.749137384257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45984.749137384257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45984.749137384257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45984.749137384257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45984.749137384257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45984.749137384257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45984.749137384257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45984.749137384257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45984.749137384257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45984.749137384257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45984.749137384257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45984.749137384257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45984.749137384257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45984.749137384257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45984.749137384257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45984.749137384257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45984.749137384257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45984.749137384257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45984.749137384257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45984.749137384257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45984.749137384257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45984.749137384257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45984.749137384257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45984.749137384257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45984.749137384257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45984.749137384257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45984.749137384257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45984.749137384257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45984.749137384257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45984.749137384257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45984.749137384257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45984.749137384257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45984.749137384257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45984.749137384257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45984.749137384257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45984.749137384257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45984.749137384257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45984.749137384257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45984.749137384257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45984.749137384257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45984.749137384257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45984.749137384257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45984.749137384257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45984.749137384257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45984.749137384257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45984.749137384257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45984.749137384257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45984.749137384257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45984.749137384257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45984.749137384257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45984.749137384257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45984.749137384257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45984.749137384257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45984.749137384257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45984.749137384257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45984.749137384257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45984.749137384257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45984.749137384257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45984.749137384257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45984.749137384257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45984.749137384257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45984.749137384257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45984.749137384257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45984.749137384257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45984.749137384257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45984.749137384257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45984.749137384257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45984.749137384257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45984.749137384257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45984.749137384257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45984.749137384257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45984.749137384257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45984.749137384257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45984.749137384257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45984.749137384257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45984.749137384257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45984.749137384257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45984.749137384257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45984.749137384257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45984.749137384257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45984.749137384257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45984.749137384257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45984.749137384257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45984.749137384257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45984.749137384257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45984.749137384257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45984.749137384257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45984.749137384257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45984.749137384257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45984.749137384257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45984.749137384257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45984.749137384257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45984.749137384257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45984.749137384257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45984.749137384257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45984.749137384257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45984.749137384257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45984.749137384257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45984.749137384257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45984.749137384257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45984.749137384257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45984.749137384257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45984.749137384257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45984.749137384257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45984.749137384257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45984.749137384257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45984.749137384257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45984.749137384257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45984.749137384257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45984.749137384257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45984.749137384257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45984.749137384257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45984.749137384257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45984.749137384257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45984.749137384257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45984.749137384257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45984.749137384257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45984.749137384257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45984.749137384257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45984.749137384257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45984.749137384257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45984.749137384257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45984.749137384257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45984.749137384257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45984.749137384257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45984.749137384257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45984.749137384257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45984.749137384257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45984.749137384257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45984.749137384257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45984.749137384257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45984.749137384257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45984.749137384257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45984.749137384257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45984.749137384257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45984.749137384257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45984.749137384257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45984.749137384257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45984.749137384257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45984.749137384257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45984.749137384257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45984.749137384257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45984.749137384257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45984.749137384257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45984.749137384257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45984.749137384257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45984.749137384257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45984.749137384257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45984.749137384257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45984.749137384257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45984.749137384257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45984.749137384257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45984.749137384257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45984.749137384257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45984.749137384257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45984.749137384257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45984.749137384257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45984.749137384257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45984.749137384257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45984.749137384257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45984.749137384257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45984.749137384257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45984.749137384257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45984.749137384257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45984.749137384257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45984.749137384257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45984.749137384257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45984.749137384257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45984.749137384257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45984.749137384257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45984.749137384257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45984.749137384257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45984.749137384257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45984.749137384257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45984.749137384257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45984.749137384257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45984.749137384257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45984.749137384257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45984.749137384257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45984.749137384257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45984.749137384257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45984.749137384257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45984.749137384257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45984.749137384257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45984.749137384257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45984.749137384257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45984.749137384257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45984.749137384257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45984.749137384257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45984.749137384257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45984.749137384257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45984.749137384257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45984.749137384257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45984.749137384257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45984.749137384257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45984.749137384257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45984.749137384257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45984.749137384257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45984.749137384257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45984.749137384257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45984.749137384257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45984.749137384257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45984.749137384257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45984.749137384257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45984.749137384257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45984.749137384257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45984.749137384257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45984.749137384257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45984.749137384257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45984.749137384257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45984.749137384257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45984.749137384257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45984.749137384257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45984.749137384257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45984.749137384257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45984.749137384257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45984.749137384257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45984.749137384257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45984.749137384257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45984.749137384257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45984.749137384257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45984.749137384257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45984.749137384257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45984.749137384257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45984.749137384257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45984.749137384257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45984.749137384257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45984.749137384257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45984.749137384257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45984.749137384257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45984.749137384257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45984.749137384257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45984.749137384257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45984.749137384257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45984.749137384257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45984.749137384257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45984.749137384257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45984.749137384257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45984.749137384257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45984.749137384257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45984.749137384257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45984.749137384257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45984.749137384257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45984.749137384257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45984.749137384257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45984.749137384257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45984.749137384257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45984.749137384257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45984.749137384257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45984.749137384257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45984.749137384257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45984.749137384257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45984.749137384257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45984.749137384257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45984.749137384257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45984.749137384257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45984.749137384257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45984.749137384257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45984.749137384257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45984.749137384257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45984.749137384257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45984.749137384257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45984.749137384257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45984.749137384257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45984.749137384257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45984.749137384257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45984.749137384257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45984.749137384257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45984.749137384257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45984.749137384257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45984.749137384257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45984.749137384257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45984.749137384257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45984.749137384257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45984.749137384257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45984.749137384257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45984.749137384257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45984.749137384257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45984.749137384257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45984.749137384257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45984.749137384257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45984.749137384257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45984.749137384257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45984.749137384257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45984.749137384257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45984.749137384257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45984.749137384257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45984.749137384257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45984.749137384257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45984.749137384257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45984.749137384257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45984.749137384257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45984.749137384257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45984.749137384257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45984.749137384257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45984.749137384257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45984.749137384257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45984.749137384257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45984.749137384257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45984.749137384257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45984.749137384257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45984.749137384257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45984.749137384257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45984.749137384257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45984.749137384257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45984.749137384257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45984.749137384257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45984.749137384257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45984.749137384257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45984.749137384257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45984.749137384257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45984.749137384257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45984.749137384257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45984.749137384257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45984.749137384257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45984.749137384257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45984.749137384257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45984.749137384257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45984.749137384257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45984.749137384257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45984.749137384257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45984.749137384257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45984.749137384257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45984.749137384257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45984.749137384257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45984.749137384257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45984.749137384257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45984.749137384257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45984.749137384257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45984.749137384257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45984.749137384257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45984.749137384257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45984.749137384257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45984.749137384257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45984.749137384257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45984.749137384257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45984.749137384257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45984.749137384257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45984.749137384257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45984.749137384257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45984.749137384257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45984.749137384257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45984.749137384257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45984.749137384257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45984.749137384257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45984.749137384257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45984.749137384257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45984.749137384257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45984.749137384257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45984.749137384257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45984.749137384257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45984.749137384257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45984.749137384257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45984.749137384257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45984.749137384257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45984.749137384257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45984.749137384257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45984.749137384257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45984.749137384257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45984.749137384257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45984.749137384257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45984.749137384257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45984.749137384257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45984.749137384257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45984.749137384257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45984.749137384257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45984.749137384257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45984.749137384257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45984.749137384257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45984.749137384257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45984.749137384257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45984.749137384257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45984.749137384257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45984.749137384257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45984.749137384257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45984.749137384257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45984.749137384257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45984.749137384257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45984.749137384257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45984.749137384257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45984.749137384257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45984.749137384257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45984.749137384257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45984.749137384257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45984.749137384257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45984.749137384257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45984.749137384257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45984.749137384257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45984.749137384257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45984.749137384257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45984.749137384257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45984.749137384257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45984.749137384257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45984.749137384257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45984.749137384257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45984.749137384257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45984.749137384257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45984.749137384257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45984.749137384257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45984.749137384257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45984.749137384257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45984.749137384257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45984.749137384257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45984.749137384257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45984.749137384257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45984.749137384257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45984.749137384257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45984.749137384257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45984.749137384257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45984.749137384257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45984.749137384257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45984.749137384257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45984.749137384257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45984.749137384257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45984.749137384257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45984.749137384257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45984.749137384257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45984.749137384257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45984.749137384257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45984.749137384257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45984.749137384257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45984.749137384257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45984.749137384257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45984.749137384257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45984.749137384257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45984.749137384257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45984.749137384257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45984.749137384257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45984.749137384257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45984.749137384257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45984.749137384257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45984.749137384257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45984.749137384257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45984.749137384257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45984.749137384257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45984.749137384257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45984.749137384257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45984.749137384257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45984.749137384257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45984.749137384257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45984.749137384257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45984.749137384257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45984.749137384257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45984.749137384257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45984.749137384257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45984.749137384257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45984.749137384257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45984.749137384257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45984.749137384257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45984.749137384257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45984.749137384257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45984.749137384257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45984.749137384257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45984.749137384257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45984.749137384257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45984.749137384257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45984.749137384257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45984.749137384257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45984.749137384257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45984.749137384257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45984.749137384257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45984.749137384257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45984.749137384257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45984.749137384257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45984.749137384257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45984.749137384257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45984.749137384257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45984.749137384257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45984.749137384257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45984.749137384257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45984.749137384257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45984.749137384257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45984.749137384257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45984.749137384257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45984.749137384257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45984.749137384257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45984.749137384257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45984.749137384257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45984.749137384257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45984.749137384257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45984.749137384257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45984.749137384257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45984.749137384257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45984.749137384257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45984.749137384257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45984.749137384257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45984.749137384257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45984.749137384257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45984.749137384257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45984.749137384257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45984.749137384257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45984.749137384257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45984.749137384257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45984.749137384257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45984.749137384257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45984.749137384257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45984.749137384257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45984.749137384257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45984.749137384257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45984.749137384257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45984.749137384257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45984.749137384257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45984.749137384257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45984.749137384257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45984.749137384257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45984.749137384257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45984.749137384257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45984.749137384257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45984.749137384257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45984.749137384257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45984.749137384257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45984.749137384257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45984.749137384257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45984.749137384257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45984.749137384257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45984.749137384257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45984.749137384257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45984.749137384257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45984.749137384257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45984.749137384257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45984.749137384257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45984.749137384257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45984.749137384257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45984.749137384257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45984.749137384257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45984.749137384257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45984.749137384257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45984.749137384257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45984.749137384257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45984.749137384257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45984.749137384257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45984.749137384257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45984.749137384257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45984.749137384257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45984.749137384257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45984.749137384257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45984.749137384257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45984.749137384257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45984.749137384257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45984.749137384257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45984.749137384257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45984.749137384257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45984.749137384257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45984.749137384257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45984.749137384257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45984.749137384257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45984.749137384257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45984.749137384257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45984.749137384257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45984.749137384257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45984.749137384257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45984.749137384257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45984.749137384257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45984.749137384257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45984.749137384257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45984.749137384257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45984.749137384257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45984.749137384257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45984.749137384257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45984.749137384257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45984.749137384257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45984.749137384257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45984.749137384257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45984.749137384257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45984.749137384257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45984.749137384257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45984.749137384257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45984.749137384257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45984.749137384257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45984.749137384257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45984.749137384257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45984.749137384257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45984.749137384257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45984.749137384257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45984.749137384257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45984.749137384257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45984.749137384257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45984.749137384257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45984.749137384257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45984.749137384257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45984.749137384257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45984.749137384257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45984.749137384257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45984.749137384257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45984.749137384257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45984.749137384257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45984.749137384257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45984.749137384257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45984.749137384257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45984.749137384257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45984.749137384257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45984.749137384257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45984.749137384257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45984.749137384257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45984.749137384257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45984.749137384257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45984.749137384257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45984.749137384257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45984.749137384257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45984.749137384257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45984.749137384257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45984.749137384257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45984.749137384257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45984.749137384257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45984.749137384257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45984.749137384257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45984.749137384257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45984.749137384257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45984.749137384257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45984.749137384257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45984.749137384257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45984.749137384257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45984.749137384257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45984.749137384257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45984.749137384257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45984.749137384257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45984.749137384257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45984.749137384257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45984.749137384257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45984.749137384257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45984.749137384257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45984.749137384257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45984.749137384257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45984.749137384257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45984.749137384257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45984.749137384257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45984.749137384257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45984.749137384257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45984.749137384257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45984.749137384257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45984.749137384257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45984.749137384257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45984.749137384257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45984.749137384257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45984.749137384257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45984.749137384257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45984.749137384257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45984.749137384257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45984.749137384257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45984.749137384257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45984.749137384257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45984.749137384257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45984.749137384257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45984.749137384257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45984.749137384257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45984.749137384257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45984.749137384257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45984.749137384257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45984.749137384257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45984.749137384257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45984.749137384257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45984.749137384257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45984.749137384257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45984.749137384257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45984.749137384257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45984.749137384257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45984.749137384257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45984.749137384257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45984.749137384257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45984.749137384257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45984.749137384257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45984.749137384257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45984.749137384257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45984.749137384257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45984.749137384257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45984.749137384257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45984.749137384257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45984.749137384257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45984.749137384257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45984.749137384257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45984.749137384257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45984.749137384257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45984.749137384257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45984.749137384257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45984.749137384257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45984.749137384257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45984.749137384257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45984.749137384257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45984.749137384257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45984.749137384257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45984.749137384257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45984.749137384257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45984.749137384257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45984.749137384257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45984.749137384257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45984.749137384257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45984.749137384257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45984.749137384257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45984.749137384257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45984.749137384257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45984.749137384257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45984.749137384257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45984.749137384257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45984.749137384257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45984.749137384257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45984.749137384257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45984.749137384257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45984.749137384257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45984.749137384257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45984.749137384257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45984.749137384257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45984.749137384257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45984.749137384257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45984.749137384257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45984.749137384257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45984.749137384257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45984.749137384257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45984.749137384257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45984.749137384257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45984.749137384257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45984.749137384257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45984.749137384257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45984.749137384257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45984.749137384257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45984.749137384257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45984.749137384257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45984.749137384257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45984.749137384257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45984.749137384257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45984.749137384257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45984.749137384257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45984.749137384257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45984.749137384257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45984.749137384257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45984.749137384257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45984.749137384257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45984.749137384257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45984.749137384257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45984.749137384257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45984.749137384257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45984.749137384257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45984.749137384257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45984.749137384257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45984.749137384257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45984.749137384257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45984.749137384257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45984.749137384257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45984.749137384257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45984.749137384257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45984.749137384257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45984.749137384257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45984.749137384257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45984.749137384257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45984.749137384257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45984.749137384257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45984.749137384257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45984.749137384257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45984.749137384257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45984.749137384257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45984.749137384257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45984.749137384257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45984.749137384257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45984.749137384257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45984.749137384257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45984.749137384257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45984.749137384257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45984.749137384257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45984.749137384257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45984.749137384257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45984.749137384257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45984.749137384257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45984.749137384257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45984.749137384257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45984.749137384257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45984.749137384257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45984.749137384257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45984.749137384257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45984.749137384257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45984.749137384257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45984.749137384257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45984.749137384257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45984.749137384257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45984.749137384257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45984.749137384257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45984.749137384257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45984.749137384257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45984.749137384257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45984.749137384257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45984.749137384257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45984.749137384257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45984.749137384257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45984.749137384257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45984.749137384257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45984.749137384257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45984.749137384257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45984.749137384257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45984.749137384257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45984.749137384257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45984.749137384257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45984.749137384257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45984.749137384257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45984.749137384257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45984.749137384257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45984.749137384257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45984.749137384257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45984.749137384257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45984.749137384257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45984.749137384257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45984.749137384257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45984.749137384257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45984.749137384257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45984.749137384257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45984.749137384257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45984.749137384257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45984.749137384257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45984.749137384257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45984.749137384257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45984.749137384257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45984.749137384257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45984.749137384257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45984.749137384257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45984.749137384257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45984.749137384257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45984.749137384257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45984.749137384257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45984.749137384257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45984.749137384257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45984.749137384257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45984.749137384257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45984.749137384257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45984.749137384257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45984.749137384257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45984.749137384257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45984.749137384257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45984.749137384257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45984.749137384257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45984.749137384257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45984.749137384257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45984.749137384257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45984.749137384257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45984.749137384257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45984.749137384257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45984.749137384257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45984.749137384257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45984.749137384257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45984.749137384257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45984.749137384257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45984.749137384257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45984.749137384257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45984.749137384257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45984.749137384257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45984.749137384257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45984.749137384257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45984.749137384257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45984.749137384257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45984.749137384257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45984.749137384257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45984.749137384257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45984.749137384257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45984.749137384257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45984.749137384257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45984.749137384257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45984.749137384257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45984.749137384257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45984.749137384257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45984.749137384257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45984.749137384257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45984.749137384257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45984.749137384257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45984.749137384257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45984.749137384257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45984.749137384257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45984.749137384257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45984.749137384257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45984.749137384257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45984.749137384257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45984.749137384257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45984.749137384257</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281.26841979166056</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0.256023958332662</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29913</v>
      </c>
      <c r="E4" s="94" t="s">
        <v>39021</v>
      </c>
      <c r="F4" s="95"/>
      <c r="G4" s="96">
        <f ca="1">IFERROR(NOW()-F4,"")</f>
        <v>45984.749137384257</v>
      </c>
      <c r="H4" s="95">
        <v>45984.731620370374</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ref="G5:G41" ca="1" si="0">IFERROR(NOW()-F5,"")</f>
        <v>45984.749137384257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45984.749137384257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45984.749137384257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45984.749137384257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45984.749137384257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45984.749137384257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45984.749137384257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45984.749137384257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45984.749137384257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45984.749137384257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45984.749137384257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45984.749137384257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45984.749137384257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45984.749137384257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45984.749137384257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45984.749137384257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45984.749137384257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45984.749137384257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45984.749137384257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45984.749137384257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45984.749137384257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45984.749137384257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45984.749137384257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45984.749137384257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45984.749137384257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45984.749137384257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45984.749137384257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45984.749137384257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45984.749137384257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45984.749137384257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45984.749137384257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45984.749137384257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45984.749137384257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45984.749137384257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45984.749137384257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45984.749137384257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45984.749137384257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45984.749137384257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45984.749137384257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45984.749137384257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45984.749137384257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45984.749137384257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45984.749137384257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45984.749137384257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45984.749137384257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45984.749137384257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45984.749137384257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45984.749137384257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45984.749137384257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45984.749137384257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45984.749137384257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45984.749137384257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45984.749137384257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45984.749137384257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45984.749137384257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45984.749137384257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45984.749137384257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45984.749137384257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45984.749137384257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45984.749137384257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45984.749137384257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45984.749137384257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45984.749137384257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45984.749137384257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45984.749137384257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45984.749137384257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45984.749137384257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45984.749137384257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45984.749137384257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45984.749137384257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45984.749137384257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45984.749137384257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45984.749137384257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45984.749137384257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45984.749137384257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45984.749137384257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45984.749137384257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45984.749137384257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45984.749137384257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45984.749137384257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45984.749137384257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45984.749137384257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45984.749137384257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45984.749137384257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45984.749137384257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45984.749137384257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45984.749137384257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45984.749137384257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45984.749137384257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45984.749137384257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45984.749137384257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45984.749137384257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45984.749137384257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45984.749137384257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45984.749137384257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45984.749137384257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45984.749137384257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45984.749137384257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45984.749137384257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45984.749137384257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45984.749137384257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45984.749137384257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45984.749137384257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45984.749137384257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45984.749137384257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45984.749137384257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45984.749137384257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45984.749137384257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45984.749137384257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45984.749137384257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45984.749137384257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45984.749137384257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45984.749137384257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45984.749137384257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45984.749137384257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45984.749137384257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45984.749137384257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45984.749137384257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45984.749137384257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45984.749137384257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45984.749137384257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45984.749137384257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45984.749137384257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45984.749137384257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45984.749137384257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45984.749137384257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45984.749137384257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45984.749137384257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45984.749137384257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45984.749137384257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45984.749137384257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45984.749137384257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45984.749137384257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45984.749137384257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45984.749137384257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45984.749137384257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45984.749137384257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45984.749137384257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45984.749137384257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45984.749137384257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45984.749137384257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45984.749137384257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45984.749137384257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45984.749137384257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45984.749137384257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45984.749137384257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45984.749137384257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45984.749137384257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45984.749137384257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45984.749137384257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45984.749137384257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45984.749137384257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45984.749137384257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45984.749137384257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45984.749137384257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45984.749137384257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45984.749137384257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45984.749137384257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45984.749137384257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45984.749137384257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45984.749137384257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45984.749137384257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45984.749137384257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45984.749137384257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45984.749137384257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45984.749137384257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45984.749137384257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45984.749137384257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45984.749137384257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45984.749137384257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45984.749137384257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45984.749137384257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45984.749137384257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45984.749137384257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45984.749137384257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45984.749137384257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45984.749137384257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45984.749137384257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45984.749137384257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45984.749137384257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45984.749137384257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45984.749137384257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45984.749137384257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45984.749137384257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45984.749137384257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45984.749137384257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45984.749137384257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45984.749137384257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45984.749137384257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45984.749137384257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45984.749137384257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45984.749137384257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45984.749137384257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45984.749137384257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45984.749137384257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45984.749137384257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45984.749137384257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45984.749137384257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45984.749137384257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45984.749137384257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45984.749137384257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45984.749137384257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45984.749137384257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45984.749137384257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45984.749137384257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45984.749137384257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45984.749137384257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45984.749137384257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45984.749137384257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45984.749137384257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45984.749137384257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45984.749137384257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45984.749137384257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45984.749137384257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45984.749137384257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45984.749137384257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45984.749137384257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45984.749137384257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45984.749137384257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45984.749137384257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45984.749137384257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45984.749137384257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45984.749137384257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45984.749137384257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45984.749137384257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45984.749137384257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45984.749137384257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45984.749137384257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45984.749137384257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45984.749137384257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45984.749137384257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45984.749137384257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45984.749137384257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45984.749137384257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45984.749137384257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45984.749137384257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45984.749137384257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45984.749137384257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45984.749137384257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45984.749137384257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45984.749137384257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45984.749137384257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45984.749137384257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45984.749137384257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45984.749137384257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45984.749137384257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45984.749137384257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45984.749137384257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45984.749137384257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45984.749137384257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45984.749137384257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45984.749137384257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45984.749137384257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45984.749137384257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45984.749137384257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45984.749137384257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45984.749137384257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45984.749137384257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45984.749137384257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45984.749137384257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45984.749137384257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45984.749137384257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45984.749137384257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45984.749137384257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45984.749137384257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45984.749137384257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45984.749137384257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45984.749137384257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45984.749137384257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45984.749137384257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45984.749137384257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45984.749137384257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45984.749137384257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45984.749137384257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45984.749137384257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45984.749137384257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45984.749137384257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45984.749137384257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45984.749137384257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45984.749137384257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45984.749137384257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45984.749137384257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45984.749137384257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45984.749137384257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45984.749137384257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45984.749137384257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45984.749137384257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45984.749137384257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45984.749137384257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45984.749137384257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45984.749137384257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45984.749137384257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45984.749137384257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45984.749137384257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45984.749137384257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45984.749137384257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45984.749137384257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45984.749137384257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45984.749137384257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45984.749137384257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45984.749137384257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45984.749137384257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45984.749137384257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45984.749137384257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45984.749137384257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45984.749137384257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45984.749137384257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45984.749137384257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45984.749137384257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45984.749137384257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45984.749137384257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45984.749137384257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45984.749137384257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45984.749137384257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45984.749137384257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45984.749137384257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45984.749137384257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45984.749137384257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45984.749137384257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45984.749137384257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45984.749137384257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45984.749137384257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45984.749137384257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45984.749137384257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45984.749137384257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45984.749137384257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45984.749137384257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45984.749137384257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45984.749137384257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45984.749137384257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45984.749137384257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45984.749137384257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45984.749137384257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45984.749137384257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45984.749137384257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45984.749137384257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45984.749137384257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45984.749137384257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45984.749137384257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45984.749137384257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45984.749137384257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45984.749137384257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45984.749137384257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45984.749137384257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45984.749137384257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45984.749137384257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45984.749137384257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45984.749137384257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45984.749137384257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45984.749137384257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45984.749137384257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45984.749137384257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45984.749137384257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45984.749137384257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45984.749137384257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45984.749137384257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45984.749137384257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07" ca="1" si="6">IFERROR(NOW()-F362,"")</f>
        <v>45984.749137384257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45984.749137384257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45984.749137384257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45984.749137384257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45984.749137384257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45984.749137384257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45984.749137384257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45984.749137384257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45984.749137384257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45984.749137384257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45984.749137384257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45984.749137384257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45984.749137384257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45984.749137384257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45984.749137384257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45984.749137384257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45984.749137384257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45984.749137384257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45984.749137384257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45984.749137384257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45984.749137384257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45984.749137384257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45984.749137384257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45984.749137384257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45984.749137384257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45984.749137384257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45984.749137384257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45984.749137384257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45984.749137384257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45984.749137384257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45984.749137384257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45984.749137384257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45984.749137384257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45984.749137384257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45984.749137384257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45984.749137384257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45984.749137384257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45984.749137384257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45984.749137384257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45984.749137384257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45984.749137384257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45984.749137384257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45984.749137384257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45984.749137384257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45984.749137384257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45984.749137384257</v>
      </c>
      <c r="H407" s="95"/>
      <c r="I407" s="113" t="str">
        <f>IFERROR(VLOOKUP(D407,DB!A:F,6,0),"")</f>
        <v/>
      </c>
      <c r="J407" s="113" t="str">
        <f>IFERROR(VLOOKUP(D407,DB!A:G,7,0),"")</f>
        <v/>
      </c>
      <c r="K407" s="97"/>
      <c r="L407" s="91" t="str">
        <f>IFERROR(VLOOKUP(D407,DB!A:I,9,0),"")</f>
        <v/>
      </c>
    </row>
  </sheetData>
  <dataValidations count="2">
    <dataValidation allowBlank="1" showInputMessage="1" showErrorMessage="1" sqref="E1" xr:uid="{A4F81451-56CC-4543-9497-104C4E44EE4B}"/>
    <dataValidation type="list" allowBlank="1" showInputMessage="1" showErrorMessage="1" sqref="E2:E4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E24" sqref="E2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92.917077199068444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58.560260069440119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36.088026273144351</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3.3758387731431867</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45984.749137384257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45984.749137384257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45984.749137384257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45984.749137384257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45984.749137384257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45984.749137384257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45984.749137384257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45984.749137384257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45984.749137384257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45984.749137384257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45984.749137384257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45984.749137384257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45984.749137384257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45984.749137384257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45984.749137384257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45984.749137384257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45984.749137384257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45984.749137384257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45984.749137384257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45984.749137384257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45984.749137384257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45984.749137384257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45984.749137384257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45984.749137384257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45984.749137384257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45984.749137384257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45984.749137384257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45984.749137384257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45984.749137384257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45984.749137384257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45984.749137384257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45984.749137384257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45984.749137384257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45984.749137384257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45984.749137384257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45984.749137384257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45984.749137384257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45984.749137384257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45984.749137384257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45984.749137384257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45984.749137384257</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45984.749137384257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45984.749137384257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45984.749137384257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45984.749137384257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45984.749137384257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45984.749137384257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45984.749137384257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45984.749137384257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45984.749137384257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45984.749137384257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45984.749137384257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45984.749137384257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45984.749137384257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45984.749137384257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45984.749137384257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45984.749137384257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45984.749137384257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45984.749137384257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45984.749137384257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45984.749137384257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45984.749137384257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45984.749137384257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45984.749137384257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45984.749137384257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45984.749137384257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45984.749137384257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45984.749137384257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45984.749137384257</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45984.749137384257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45984.749137384257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45984.749137384257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45984.749137384257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45984.749137384257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45984.749137384257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45984.749137384257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45984.749137384257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45984.749137384257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45984.749137384257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45984.749137384257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45984.749137384257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45984.749137384257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45984.749137384257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45984.749137384257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45984.749137384257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45984.749137384257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45984.749137384257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45984.749137384257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45984.749137384257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45984.749137384257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45984.749137384257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45984.749137384257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45984.749137384257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45984.749137384257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45984.749137384257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45984.749137384257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45984.749137384257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45984.749137384257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45984.749137384257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45984.749137384257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45984.749137384257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45984.749137384257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45984.749137384257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45984.749137384257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45984.749137384257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45984.749137384257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45984.749137384257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45984.749137384257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45984.749137384257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45984.749137384257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45984.749137384257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45984.749137384257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45984.749137384257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2025-11-23T14:58:48Z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