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487" documentId="120_S{2AC9BD13-BADA-5192-A53E-5A8FF88502F6}" xr6:coauthVersionLast="47" xr6:coauthVersionMax="47" xr10:uidLastSave="{5591E488-2D24-4D55-B999-093EAA499218}"/>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J3" i="1"/>
  <c r="I3" i="1"/>
  <c r="G3" i="1"/>
  <c r="B3" i="1"/>
  <c r="B5" i="5"/>
  <c r="G5" i="5"/>
  <c r="I5" i="5"/>
  <c r="J5" i="5"/>
  <c r="L5"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6" i="5"/>
  <c r="G7" i="5"/>
  <c r="G8" i="5"/>
  <c r="G9" i="5"/>
  <c r="G10" i="5"/>
  <c r="G11" i="5"/>
  <c r="G12" i="5"/>
  <c r="G13" i="5"/>
  <c r="G14"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<sst xmlns="http://schemas.openxmlformats.org/spreadsheetml/2006/main" count="180265" uniqueCount="39117">
  <si>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</si>
  <si>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</si>
  <si>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</si>
  <si>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</si>
  <si>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</si>
  <si>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</si>
  <si>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</si>
  <si>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</si>
  <si>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</si>
  <si>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</si>
  <si>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</si>
  <si>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</si>
  <si>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</si>
  <si>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</si>
  <si>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</si>
  <si>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</si>
  <si>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</si>
  <si>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</si>
  <si>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</si>
  <si>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</si>
  <si>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</si>
  <si>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</si>
  <si>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</si>
  <si>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</si>
  <si>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</si>
  <si>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</si>
  <si>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</si>
  <si>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</si>
  <si>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</si>
  <si>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</si>
  <si>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</si>
  <si>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</si>
  <si>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</si>
  <si>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</si>
  <si>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</si>
  <si>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</si>
  <si>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</si>
  <si>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</si>
  <si>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</si>
  <si>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</si>
  <si>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</si>
  <si>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</si>
  <si>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</si>
  <si>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</si>
  <si>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</si>
  <si>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</si>
  <si>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</si>
  <si>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</si>
  <si>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</si>
  <si>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</si>
  <si>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</si>
  <si>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</si>
  <si>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</si>
  <si>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</si>
  <si>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</si>
  <si>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</si>
  <si>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</si>
  <si>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</si>
  <si>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</si>
  <si>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</si>
  <si>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</si>
  <si>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</si>
  <si>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</si>
  <si>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</si>
  <si>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</si>
  <si>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</si>
  <si>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</si>
  <si>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</si>
  <si>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</si>
  <si>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</si>
  <si>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</si>
  <si>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</si>
  <si>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</si>
  <si>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</si>
  <si>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</si>
  <si>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</si>
  <si>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</si>
  <si>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</si>
  <si>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</si>
  <si>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</si>
  <si>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</si>
  <si>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</si>
  <si>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</si>
  <si>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</si>
  <si>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</si>
  <si>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</si>
  <si>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</si>
  <si>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</si>
  <si>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</si>
  <si>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</si>
  <si>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</si>
  <si>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</si>
  <si>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</si>
  <si>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</si>
  <si>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</si>
  <si>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</si>
  <si>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</si>
  <si>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</si>
  <si>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</si>
  <si>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</si>
  <si>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</si>
  <si>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</si>
  <si>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</si>
  <si>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</si>
  <si>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</si>
  <si>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</si>
  <si>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</si>
  <si>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</si>
  <si>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</si>
  <si>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</si>
  <si>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</si>
  <si>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</si>
  <si>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</si>
  <si>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</si>
  <si>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</si>
  <si>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</si>
  <si>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</si>
  <si>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</si>
  <si>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</si>
  <si>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</si>
  <si>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</si>
  <si>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</si>
  <si>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</si>
  <si>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</si>
  <si>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</si>
  <si>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</si>
  <si>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</si>
  <si>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</si>
  <si>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</si>
  <si>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</si>
  <si>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</si>
  <si>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</si>
  <si>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</si>
  <si>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</si>
  <si>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</si>
  <si>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</si>
  <si>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</si>
  <si>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</si>
  <si>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</si>
  <si>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</si>
  <si>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</si>
  <si>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</si>
  <si>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</si>
  <si>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</si>
  <si>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</si>
  <si>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</si>
  <si>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</si>
  <si>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</si>
  <si>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</si>
  <si>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</si>
  <si>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</si>
  <si>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</si>
  <si>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</si>
  <si>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</si>
  <si>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</si>
  <si>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</si>
  <si>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</si>
  <si>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</si>
  <si>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</si>
  <si>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</si>
  <si>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</si>
  <si>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</si>
  <si>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</si>
  <si>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</si>
  <si>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</si>
  <si>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</si>
  <si>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</si>
  <si>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</si>
  <si>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</si>
  <si>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</si>
  <si>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</si>
  <si>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</si>
  <si>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</si>
  <si>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</si>
  <si>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</si>
  <si>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</si>
  <si>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</si>
  <si>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</si>
  <si>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</si>
  <si>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</si>
  <si>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</si>
  <si>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</si>
  <si>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</si>
  <si>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</si>
  <si>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</si>
  <si>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</si>
  <si>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</si>
  <si>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</si>
  <si>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</si>
  <si>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</si>
  <si>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</si>
  <si>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</si>
  <si>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</si>
  <si>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</si>
  <si>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</si>
  <si>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</si>
  <si>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</si>
  <si>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</si>
  <si>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</si>
  <si>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</si>
  <si>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</si>
  <si>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</si>
  <si>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</si>
  <si>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</si>
  <si>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</si>
  <si>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</si>
  <si>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</si>
  <si>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</si>
  <si>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</si>
  <si>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</si>
  <si>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</si>
  <si>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</si>
  <si>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</si>
  <si>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</si>
  <si>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</si>
  <si>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</si>
  <si>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</si>
  <si>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</si>
  <si>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</si>
  <si>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</si>
  <si>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</si>
  <si>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</si>
  <si>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</si>
  <si>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</si>
  <si>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</si>
  <si>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</si>
  <si>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</si>
  <si>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</si>
  <si>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</si>
  <si>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</si>
  <si>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</si>
  <si>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</si>
  <si>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</si>
  <si>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</si>
  <si>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</si>
  <si>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</si>
  <si>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</si>
  <si>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</si>
  <si>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</si>
  <si>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</si>
  <si>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</si>
  <si>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</si>
  <si>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</si>
  <si>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</si>
  <si>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</si>
  <si>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</si>
  <si>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</si>
  <si>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</si>
  <si>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</si>
  <si>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</si>
  <si>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</si>
  <si>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</si>
  <si>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</si>
  <si>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</si>
  <si>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</si>
  <si>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</si>
  <si>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</si>
  <si>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</si>
  <si>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</si>
  <si>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</si>
  <si>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</si>
  <si>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</si>
  <si>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</si>
  <si>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</si>
  <si>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</si>
  <si>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</si>
  <si>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</si>
  <si>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</si>
  <si>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</si>
  <si>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</si>
  <si>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</si>
  <si>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</si>
  <si>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</si>
  <si>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</si>
  <si>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</si>
  <si>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</si>
  <si>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</si>
  <si>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</si>
  <si>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</si>
  <si>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</si>
  <si>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</si>
  <si>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</si>
  <si>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</si>
  <si>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</si>
  <si>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</si>
  <si>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</si>
  <si>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</si>
  <si>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</si>
  <si>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</si>
  <si>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</si>
  <si>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</si>
  <si>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</si>
  <si>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</si>
  <si>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</si>
  <si>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</si>
  <si>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</si>
  <si>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</si>
  <si>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</si>
  <si>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</si>
  <si>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</si>
  <si>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</si>
  <si>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</si>
  <si>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</si>
  <si>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</si>
  <si>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</si>
  <si>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</si>
  <si>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</si>
  <si>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</si>
  <si>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</si>
  <si>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</si>
  <si>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</si>
  <si>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</si>
  <si>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</si>
  <si>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</si>
  <si>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</si>
  <si>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</si>
  <si>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</si>
  <si>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</si>
  <si>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</si>
  <si>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</si>
  <si>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</si>
  <si>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</si>
  <si>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</si>
  <si>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</si>
  <si>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</si>
  <si>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</si>
  <si>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</si>
  <si>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</si>
  <si>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</si>
  <si>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</si>
  <si>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</si>
  <si>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</si>
  <si>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</si>
  <si>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</si>
  <si>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</si>
  <si>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</si>
  <si>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</si>
  <si>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</si>
  <si>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</si>
  <si>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</si>
  <si>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</si>
  <si>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</si>
  <si>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</si>
  <si>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</si>
  <si>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</si>
  <si>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</si>
  <si>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</si>
  <si>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</si>
  <si>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</si>
  <si>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</si>
  <si>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</si>
  <si>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</si>
  <si>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</si>
  <si>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</si>
  <si>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</si>
  <si>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</si>
  <si>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</si>
  <si>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</si>
  <si>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</si>
  <si>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</si>
  <si>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</si>
  <si>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</si>
  <si>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</si>
  <si>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</si>
  <si>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</si>
  <si>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</si>
  <si>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</si>
  <si>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</si>
  <si>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</si>
  <si>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</si>
  <si>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</si>
  <si>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</si>
  <si>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</si>
  <si>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</si>
  <si>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</si>
  <si>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</si>
  <si>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</si>
  <si>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</si>
  <si>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</si>
  <si>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</si>
  <si>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</si>
  <si>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</si>
  <si>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</si>
  <si>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</si>
  <si>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</si>
  <si>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</si>
  <si>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</si>
  <si>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</si>
  <si>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</si>
  <si>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</si>
  <si>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</si>
  <si>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</si>
  <si>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</si>
  <si>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</si>
  <si>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</si>
  <si>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</si>
  <si>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</si>
  <si>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</si>
  <si>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</si>
  <si>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</si>
  <si>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</si>
  <si>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</si>
  <si>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</si>
  <si>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</si>
  <si>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</si>
  <si>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</si>
  <si>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</si>
  <si>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</si>
  <si>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</si>
  <si>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</si>
  <si>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</si>
  <si>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</si>
  <si>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</si>
  <si>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</si>
  <si>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</si>
  <si>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</si>
  <si>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</si>
  <si>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</si>
  <si>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</si>
  <si>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</si>
  <si>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</si>
  <si>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</si>
  <si>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</si>
  <si>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</si>
  <si>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</si>
  <si>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</si>
  <si>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</si>
  <si>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</si>
  <si>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</si>
  <si>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</si>
  <si>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</si>
  <si>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</si>
  <si>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</si>
  <si>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</si>
  <si>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</si>
  <si>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</si>
  <si>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</si>
  <si>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</si>
  <si>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</si>
  <si>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</si>
  <si>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</si>
  <si>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</si>
  <si>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</si>
  <si>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</si>
  <si>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</si>
  <si>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</si>
  <si>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</si>
  <si>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</si>
  <si>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</si>
  <si>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</si>
  <si>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</si>
  <si>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</si>
  <si>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</si>
  <si>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</si>
  <si>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</si>
  <si>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</si>
  <si>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</si>
  <si>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</si>
  <si>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</si>
  <si>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</si>
  <si>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</si>
  <si>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</si>
  <si>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</si>
  <si>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</si>
  <si>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</si>
  <si>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</si>
  <si>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</si>
  <si>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</si>
  <si>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</si>
  <si>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</si>
  <si>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</si>
  <si>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</si>
  <si>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</si>
  <si>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</si>
  <si>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</si>
  <si>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</si>
  <si>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</si>
  <si>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</si>
  <si>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</si>
  <si>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</si>
  <si>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</si>
  <si>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</si>
  <si>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</si>
  <si>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</si>
  <si>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</si>
  <si>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</si>
  <si>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</si>
  <si>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</si>
  <si>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</si>
  <si>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</si>
  <si>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</si>
  <si>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</si>
  <si>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</si>
  <si>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</si>
  <si>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</si>
  <si>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</si>
  <si>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</si>
  <si>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</si>
  <si>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</si>
  <si>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</si>
  <si>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</si>
  <si>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</si>
  <si>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</si>
  <si>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</si>
  <si>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</si>
  <si>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</si>
  <si>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</si>
  <si>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</si>
  <si>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</si>
  <si>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</si>
  <si>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</si>
  <si>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</si>
  <si>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</si>
  <si>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</si>
  <si>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</si>
  <si>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</si>
  <si>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</si>
  <si>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</si>
  <si>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</si>
  <si>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</si>
  <si>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</si>
  <si>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</si>
  <si>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</si>
  <si>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</si>
  <si>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</si>
  <si>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</si>
  <si>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</si>
  <si>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</si>
  <si>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</si>
  <si>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</si>
  <si>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</si>
  <si>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</si>
  <si>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</si>
  <si>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</si>
  <si>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</si>
  <si>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</si>
  <si>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</si>
  <si>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</si>
  <si>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</si>
  <si>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</si>
  <si>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</si>
  <si>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</si>
  <si>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</si>
  <si>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</si>
  <si>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</si>
  <si>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</si>
  <si>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</si>
  <si>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</si>
  <si>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</si>
  <si>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</si>
  <si>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</si>
  <si>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</si>
  <si>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</si>
  <si>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</si>
  <si>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</si>
  <si>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</si>
  <si>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</si>
  <si>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</si>
  <si>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</si>
  <si>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</si>
  <si>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</si>
  <si>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</si>
  <si>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</si>
  <si>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</si>
  <si>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</si>
  <si>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</si>
  <si>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</si>
  <si>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</si>
  <si>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</si>
  <si>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</si>
  <si>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</si>
  <si>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</si>
  <si>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</si>
  <si>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</si>
  <si>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</si>
  <si>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</si>
  <si>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</si>
  <si>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</si>
  <si>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</si>
  <si>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</si>
  <si>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</si>
  <si>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</si>
  <si>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</si>
  <si>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</si>
  <si>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</si>
  <si>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</si>
  <si>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</si>
  <si>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</si>
  <si>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</si>
  <si>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</si>
  <si>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</si>
  <si>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</si>
  <si>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</si>
  <si>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</si>
  <si>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</si>
  <si>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</si>
  <si>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</si>
  <si>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</si>
  <si>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</si>
  <si>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</si>
  <si>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</si>
  <si>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</si>
  <si>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</si>
  <si>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</si>
  <si>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</si>
  <si>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</si>
  <si>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</si>
  <si>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</si>
  <si>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</si>
  <si>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</si>
  <si>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</si>
  <si>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</si>
  <si>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</si>
  <si>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</si>
  <si>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</si>
  <si>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</si>
  <si>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</si>
  <si>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</si>
  <si>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</si>
  <si>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</si>
  <si>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</si>
  <si>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</si>
  <si>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</si>
  <si>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</si>
  <si>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</si>
  <si>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</si>
  <si>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</si>
  <si>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</si>
  <si>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</si>
  <si>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</si>
  <si>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</si>
  <si>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</si>
  <si>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</si>
  <si>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</si>
  <si>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</si>
  <si>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</si>
  <si>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</si>
  <si>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</si>
  <si>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</si>
  <si>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</si>
  <si>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</si>
  <si>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</si>
  <si>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</si>
  <si>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</si>
  <si>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</si>
  <si>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</si>
  <si>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</si>
  <si>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</si>
  <si>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</si>
  <si>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</si>
  <si>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</si>
  <si>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</si>
  <si>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</si>
  <si>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</si>
  <si>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</si>
  <si>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</si>
  <si>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</si>
  <si>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</si>
  <si>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</si>
  <si>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</si>
  <si>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</si>
  <si>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</si>
  <si>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</si>
  <si>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</si>
  <si>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</si>
  <si>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</si>
  <si>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</si>
  <si>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</si>
  <si>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</si>
  <si>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</si>
  <si>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</si>
  <si>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</si>
  <si>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</si>
  <si>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</si>
  <si>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</si>
  <si>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</si>
  <si>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</si>
  <si>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</si>
  <si>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</si>
  <si>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</si>
  <si>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</si>
  <si>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</si>
  <si>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</si>
  <si>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</si>
  <si>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</si>
  <si>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</si>
  <si>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</si>
  <si>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</si>
  <si>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</si>
  <si>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</si>
  <si>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</si>
  <si>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</si>
  <si>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</si>
  <si>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</si>
  <si>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</si>
  <si>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</si>
  <si>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</si>
  <si>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</si>
  <si>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</si>
  <si>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</si>
  <si>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</si>
  <si>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</si>
  <si>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</si>
  <si>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</si>
  <si>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</si>
  <si>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</si>
  <si>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</si>
  <si>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</si>
  <si>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</si>
  <si>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</si>
  <si>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</si>
  <si>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</si>
  <si>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</si>
  <si>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</si>
  <si>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</si>
  <si>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</si>
  <si>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</si>
  <si>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</si>
  <si>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</si>
  <si>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</si>
  <si>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</si>
  <si>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</si>
  <si>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</si>
  <si>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</si>
  <si>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</si>
  <si>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</si>
  <si>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</si>
  <si>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</si>
  <si>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</si>
  <si>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</si>
  <si>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</si>
  <si>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</si>
  <si>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</si>
  <si>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</si>
  <si>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</si>
  <si>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</si>
  <si>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</si>
  <si>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</si>
  <si>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</si>
  <si>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</si>
  <si>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</si>
  <si>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</si>
  <si>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</si>
  <si>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</si>
  <si>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</si>
  <si>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</si>
  <si>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</si>
  <si>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</si>
  <si>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</si>
  <si>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</si>
  <si>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</si>
  <si>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</si>
  <si>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</si>
  <si>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</si>
  <si>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</si>
  <si>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</si>
  <si>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</si>
  <si>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</si>
  <si>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</si>
  <si>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</si>
  <si>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</si>
  <si>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</si>
  <si>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</si>
  <si>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</si>
  <si>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</si>
  <si>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</si>
  <si>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</si>
  <si>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</si>
  <si>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</si>
  <si>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</si>
  <si>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</si>
  <si>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</si>
  <si>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</si>
  <si>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</si>
  <si>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</si>
  <si>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</si>
  <si>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</si>
  <si>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</si>
  <si>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</si>
  <si>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</si>
  <si>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</si>
  <si>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</si>
  <si>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</si>
  <si>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</si>
  <si>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</si>
  <si>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</si>
  <si>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</si>
  <si>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</si>
  <si>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</si>
  <si>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</si>
  <si>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</si>
  <si>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</si>
  <si>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</si>
  <si>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</si>
  <si>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</si>
  <si>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</si>
  <si>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</si>
  <si>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</si>
  <si>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</si>
  <si>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</si>
  <si>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</si>
  <si>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</si>
  <si>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</si>
  <si>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</si>
  <si>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</si>
  <si>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</si>
  <si>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</si>
  <si>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</si>
  <si>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</si>
  <si>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</si>
  <si>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</si>
  <si>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</si>
  <si>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</si>
  <si>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</si>
  <si>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</si>
  <si>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</si>
  <si>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</si>
  <si>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</si>
  <si>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</si>
  <si>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</si>
  <si>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</si>
  <si>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</si>
  <si>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</si>
  <si>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</si>
  <si>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</si>
  <si>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</si>
  <si>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</si>
  <si>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</si>
  <si>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</si>
  <si>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</si>
  <si>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</si>
  <si>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</si>
  <si>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</si>
  <si>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</si>
  <si>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</si>
  <si>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</si>
  <si>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</si>
  <si>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</si>
  <si>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</si>
  <si>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</si>
  <si>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</si>
  <si>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</si>
  <si>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</si>
  <si>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</si>
  <si>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</si>
  <si>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</si>
  <si>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</si>
  <si>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</si>
  <si>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</si>
  <si>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</si>
  <si>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</si>
  <si>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</si>
  <si>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</si>
  <si>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</si>
  <si>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</si>
  <si>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</si>
  <si>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</si>
  <si>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</si>
  <si>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</si>
  <si>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</si>
  <si>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</si>
  <si>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</si>
  <si>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</si>
  <si>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</si>
  <si>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</si>
  <si>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</si>
  <si>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</si>
  <si>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</si>
  <si>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</si>
  <si>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</si>
  <si>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</si>
  <si>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</si>
  <si>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</si>
  <si>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</si>
  <si>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</si>
  <si>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</si>
  <si>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</si>
  <si>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</si>
  <si>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</si>
  <si>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</si>
  <si>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</si>
  <si>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</si>
  <si>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</si>
  <si>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</si>
  <si>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</si>
  <si>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</si>
  <si>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</si>
  <si>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</si>
  <si>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</si>
  <si>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</si>
  <si>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</si>
  <si>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</si>
  <si>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</si>
  <si>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</si>
  <si>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</si>
  <si>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</si>
  <si>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</si>
  <si>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</si>
  <si>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</si>
  <si>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</si>
  <si>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</si>
  <si>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</si>
  <si>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</si>
  <si>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</si>
  <si>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</si>
  <si>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</si>
  <si>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</si>
  <si>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</si>
  <si>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</si>
  <si>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</si>
  <si>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</si>
  <si>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</si>
  <si>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</si>
  <si>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</si>
  <si>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</si>
  <si>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</si>
  <si>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</si>
  <si>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</si>
  <si>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</si>
  <si>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</si>
  <si>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</si>
  <si>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</si>
  <si>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</si>
  <si>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</si>
  <si>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</si>
  <si>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</si>
  <si>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</si>
  <si>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</si>
  <si>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</si>
  <si>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</si>
  <si>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</si>
  <si>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</si>
  <si>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</si>
  <si>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</si>
  <si>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</si>
  <si>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</si>
  <si>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</si>
  <si>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</si>
  <si>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</si>
  <si>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</si>
  <si>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</si>
  <si>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</si>
  <si>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</si>
  <si>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</si>
  <si>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</si>
  <si>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</si>
  <si>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</si>
  <si>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</si>
  <si>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</si>
  <si>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</si>
  <si>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</si>
  <si>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</si>
  <si>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</si>
  <si>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</si>
  <si>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</si>
  <si>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</si>
  <si>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</si>
  <si>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</si>
  <si>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</si>
  <si>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</si>
  <si>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</si>
  <si>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</si>
  <si>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</si>
  <si>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</si>
  <si>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</si>
  <si>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</si>
  <si>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</si>
  <si>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</si>
  <si>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</si>
  <si>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</si>
  <si>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</si>
  <si>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</si>
  <si>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</si>
  <si>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</si>
  <si>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</si>
  <si>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</si>
  <si>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</si>
  <si>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</si>
  <si>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</si>
  <si>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</si>
  <si>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</si>
  <si>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</si>
  <si>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</si>
  <si>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</si>
  <si>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</si>
  <si>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</si>
  <si>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</si>
  <si>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</si>
  <si>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</si>
  <si>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</si>
  <si>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</si>
  <si>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</si>
  <si>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</si>
  <si>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</si>
  <si>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</si>
  <si>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</si>
  <si>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</si>
  <si>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</si>
  <si>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</si>
  <si>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</si>
  <si>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</si>
  <si>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</si>
  <si>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</si>
  <si>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</si>
  <si>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</si>
  <si>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</si>
  <si>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</si>
  <si>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</si>
  <si>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</si>
  <si>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</si>
  <si>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</si>
  <si>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</si>
  <si>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</si>
  <si>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</si>
  <si>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</si>
  <si>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</si>
  <si>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</si>
  <si>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</si>
  <si>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</si>
  <si>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</si>
  <si>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</si>
  <si>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</si>
  <si>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</si>
  <si>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</si>
  <si>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</si>
  <si>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</si>
  <si>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</si>
  <si>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</si>
  <si>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</si>
  <si>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</si>
  <si>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</si>
  <si>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</si>
  <si>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</si>
  <si>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</si>
  <si>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</si>
  <si>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</si>
  <si>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</si>
  <si>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</si>
  <si>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</si>
  <si>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</si>
  <si>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</si>
  <si>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</si>
  <si>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</si>
  <si>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</si>
  <si>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</si>
  <si>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</si>
  <si>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</si>
  <si>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</si>
  <si>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</si>
  <si>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</si>
  <si>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</si>
  <si>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</si>
  <si>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</si>
  <si>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</si>
  <si>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</si>
  <si>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</si>
  <si>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</si>
  <si>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</si>
  <si>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</si>
  <si>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</si>
  <si>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</si>
  <si>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</si>
  <si>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</si>
  <si>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</si>
  <si>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</si>
  <si>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</si>
  <si>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</si>
  <si>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</si>
  <si>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</si>
  <si>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</si>
  <si>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</si>
  <si>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</si>
  <si>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</si>
  <si>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</si>
  <si>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</si>
  <si>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</si>
  <si>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</si>
  <si>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</si>
  <si>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</si>
  <si>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</si>
  <si>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</si>
  <si>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</si>
  <si>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</si>
  <si>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</si>
  <si>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</si>
  <si>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</si>
  <si>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</si>
  <si>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</si>
  <si>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</si>
  <si>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</si>
  <si>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</si>
  <si>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</si>
  <si>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</si>
  <si>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</si>
  <si>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</si>
  <si>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</si>
  <si>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</si>
  <si>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</si>
  <si>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</si>
  <si>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</si>
  <si>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</si>
  <si>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</si>
  <si>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</si>
  <si>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</si>
  <si>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</si>
  <si>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</si>
  <si>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</si>
  <si>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</si>
  <si>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</si>
  <si>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</si>
  <si>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</si>
  <si>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</si>
  <si>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</si>
  <si>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</si>
  <si>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</si>
  <si>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</si>
  <si>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</si>
  <si>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</si>
  <si>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</si>
  <si>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</si>
  <si>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</si>
  <si>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</si>
  <si>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</si>
  <si>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</si>
  <si>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</si>
  <si>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</si>
  <si>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</si>
  <si>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</si>
  <si>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</si>
  <si>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</si>
  <si>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</si>
  <si>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</si>
  <si>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</si>
  <si>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</si>
  <si>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</si>
  <si>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</si>
  <si>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</si>
  <si>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</si>
  <si>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</si>
  <si>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</si>
  <si>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</si>
  <si>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</si>
  <si>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</si>
  <si>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</si>
  <si>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</si>
  <si>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</si>
  <si>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</si>
  <si>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</si>
  <si>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</si>
  <si>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</si>
  <si>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</si>
  <si>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</si>
  <si>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</si>
  <si>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</si>
  <si>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</si>
  <si>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</si>
  <si>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</si>
  <si>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</si>
  <si>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</si>
  <si>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</si>
  <si>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</si>
  <si>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</si>
  <si>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</si>
  <si>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</si>
  <si>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</si>
  <si>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</si>
  <si>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</si>
  <si>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</si>
  <si>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</si>
  <si>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</si>
  <si>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</si>
  <si>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</si>
  <si>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</si>
  <si>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</si>
  <si>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</si>
  <si>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</si>
  <si>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</si>
  <si>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</si>
  <si>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</si>
  <si>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</si>
  <si>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</si>
  <si>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</si>
  <si>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</si>
  <si>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</si>
  <si>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</si>
  <si>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</si>
  <si>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</si>
  <si>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</si>
  <si>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</si>
  <si>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</si>
  <si>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</si>
  <si>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</si>
  <si>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</si>
  <si>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</si>
  <si>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</si>
  <si>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</si>
  <si>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</si>
  <si>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</si>
  <si>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</si>
  <si>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</si>
  <si>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</si>
  <si>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</si>
  <si>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</si>
  <si>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</si>
  <si>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</si>
  <si>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</si>
  <si>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</si>
  <si>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</si>
  <si>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</si>
  <si>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</si>
  <si>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</si>
  <si>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</si>
  <si>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</si>
  <si>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</si>
  <si>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</si>
  <si>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</si>
  <si>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</si>
  <si>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</si>
  <si>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</si>
  <si>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</si>
  <si>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</si>
  <si>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</si>
  <si>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</si>
  <si>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</si>
  <si>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</si>
  <si>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</si>
  <si>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</si>
  <si>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</si>
  <si>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</si>
  <si>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</si>
  <si>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</si>
  <si>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</si>
  <si>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</si>
  <si>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</si>
  <si>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</si>
  <si>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</si>
  <si>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</si>
  <si>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</si>
  <si>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</si>
  <si>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</si>
  <si>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</si>
  <si>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</si>
  <si>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</si>
  <si>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</si>
  <si>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</si>
  <si>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</si>
  <si>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</si>
  <si>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</si>
  <si>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</si>
  <si>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</si>
  <si>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</si>
  <si>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</si>
  <si>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</si>
  <si>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</si>
  <si>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</si>
  <si>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</si>
  <si>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</si>
  <si>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</si>
  <si>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</si>
  <si>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</si>
  <si>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</si>
  <si>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</si>
  <si>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</si>
  <si>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</si>
  <si>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</si>
  <si>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</si>
  <si>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</si>
  <si>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</si>
  <si>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</si>
  <si>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</si>
  <si>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</si>
  <si>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</si>
  <si>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</si>
  <si>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</si>
  <si>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</si>
  <si>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</si>
  <si>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</si>
  <si>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</si>
  <si>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</si>
  <si>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</si>
  <si>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</si>
  <si>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</si>
  <si>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</si>
  <si>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</si>
  <si>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</si>
  <si>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</si>
  <si>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</si>
  <si>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</si>
  <si>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</si>
  <si>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</si>
  <si>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</si>
  <si>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</si>
  <si>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</si>
  <si>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</si>
  <si>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</si>
  <si>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</si>
  <si>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</si>
  <si>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</si>
  <si>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</si>
  <si>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</si>
  <si>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</si>
  <si>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</si>
  <si>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</si>
  <si>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</si>
  <si>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</si>
  <si>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</si>
  <si>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</si>
  <si>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</si>
  <si>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</si>
  <si>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</si>
  <si>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</si>
  <si>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</si>
  <si>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</si>
  <si>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</si>
  <si>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</si>
  <si>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</si>
  <si>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</si>
  <si>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</si>
  <si>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</si>
  <si>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</si>
  <si>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</si>
  <si>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</si>
  <si>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</si>
  <si>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</si>
  <si>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</si>
  <si>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</si>
  <si>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</si>
  <si>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</si>
  <si>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</si>
  <si>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</si>
  <si>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</si>
  <si>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</si>
  <si>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</si>
  <si>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</si>
  <si>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</si>
  <si>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</si>
  <si>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</si>
  <si>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</si>
  <si>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</si>
  <si>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</si>
  <si>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</si>
  <si>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</si>
  <si>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</si>
  <si>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</si>
  <si>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</si>
  <si>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</si>
  <si>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</si>
  <si>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</si>
  <si>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</si>
  <si>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</si>
  <si>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</si>
  <si>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</si>
  <si>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</si>
  <si>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</si>
  <si>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</si>
  <si>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</si>
  <si>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</si>
  <si>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</si>
  <si>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</si>
  <si>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</si>
  <si>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</si>
  <si>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</si>
  <si>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</si>
  <si>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</si>
  <si>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</si>
  <si>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</si>
  <si>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</si>
  <si>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</si>
  <si>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</si>
  <si>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</si>
  <si>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</si>
  <si>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</si>
  <si>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</si>
  <si>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</si>
  <si>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</si>
  <si>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</si>
  <si>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</si>
  <si>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</si>
  <si>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</si>
  <si>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</si>
  <si>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</si>
  <si>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</si>
  <si>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</si>
  <si>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</si>
  <si>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</si>
  <si>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</si>
  <si>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</si>
  <si>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</si>
  <si>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</si>
  <si>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</si>
  <si>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</si>
  <si>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</si>
  <si>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</si>
  <si>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</si>
  <si>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</si>
  <si>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</si>
  <si>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</si>
  <si>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</si>
  <si>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</si>
  <si>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</si>
  <si>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</si>
  <si>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</si>
  <si>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</si>
  <si>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</si>
  <si>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</si>
  <si>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</si>
  <si>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</si>
  <si>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</si>
  <si>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</si>
  <si>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</si>
  <si>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</si>
  <si>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</si>
  <si>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</si>
  <si>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</si>
  <si>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</si>
  <si>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</si>
  <si>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</si>
  <si>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</si>
  <si>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</si>
  <si>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</si>
  <si>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</si>
  <si>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</si>
  <si>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</si>
  <si>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</si>
  <si>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</si>
  <si>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</si>
  <si>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</si>
  <si>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</si>
  <si>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</si>
  <si>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</si>
  <si>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</si>
  <si>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</si>
  <si>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</si>
  <si>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</si>
  <si>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</si>
  <si>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</si>
  <si>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</si>
  <si>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</si>
  <si>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</si>
  <si>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</si>
  <si>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</si>
  <si>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</si>
  <si>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</si>
  <si>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</si>
  <si>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</si>
  <si>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</si>
  <si>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</si>
  <si>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</si>
  <si>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</si>
  <si>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</si>
  <si>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</si>
  <si>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</si>
  <si>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</si>
  <si>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</si>
  <si>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</si>
  <si>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</si>
  <si>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</si>
  <si>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</si>
  <si>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</si>
  <si>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</si>
  <si>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</si>
  <si>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</si>
  <si>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</si>
  <si>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</si>
  <si>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</si>
  <si>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</si>
  <si>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</si>
  <si>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</si>
  <si>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</si>
  <si>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</si>
  <si>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</si>
  <si>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</si>
  <si>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</si>
  <si>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</si>
  <si>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</si>
  <si>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</si>
  <si>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</si>
  <si>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</si>
  <si>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</si>
  <si>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</si>
  <si>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</si>
  <si>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</si>
  <si>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</si>
  <si>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</si>
  <si>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</si>
  <si>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</si>
  <si>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</si>
  <si>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</si>
  <si>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</si>
  <si>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</si>
  <si>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</si>
  <si>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</si>
  <si>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</si>
  <si>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</si>
  <si>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</si>
  <si>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</si>
  <si>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</si>
  <si>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</si>
  <si>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</si>
  <si>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</si>
  <si>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</si>
  <si>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</si>
  <si>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</si>
  <si>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</si>
  <si>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</si>
  <si>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</si>
  <si>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</si>
  <si>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</si>
  <si>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</si>
  <si>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</si>
  <si>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</si>
  <si>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</si>
  <si>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</si>
  <si>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</si>
  <si>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</si>
  <si>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</si>
  <si>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</si>
  <si>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</si>
  <si>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</si>
  <si>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</si>
  <si>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</si>
  <si>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</si>
  <si>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</si>
  <si>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</si>
  <si>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</si>
  <si>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</si>
  <si>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</si>
  <si>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</si>
  <si>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</si>
  <si>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</si>
  <si>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</si>
  <si>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</si>
  <si>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</si>
  <si>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</si>
  <si>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</si>
  <si>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</si>
  <si>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</si>
  <si>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</si>
  <si>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</si>
  <si>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</si>
  <si>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</si>
  <si>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</si>
  <si>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</si>
  <si>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</si>
  <si>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</si>
  <si>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</si>
  <si>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</si>
  <si>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</si>
  <si>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</si>
  <si>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</si>
  <si>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</si>
  <si>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</si>
  <si>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</si>
  <si>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</si>
  <si>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</si>
  <si>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</si>
  <si>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</si>
  <si>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</si>
  <si>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</si>
  <si>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</si>
  <si>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</si>
  <si>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</si>
  <si>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</si>
  <si>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</si>
  <si>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</si>
  <si>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</si>
  <si>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</si>
  <si>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</si>
  <si>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</si>
  <si>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</si>
  <si>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</si>
  <si>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</si>
  <si>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</si>
  <si>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</si>
  <si>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</si>
  <si>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</si>
  <si>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</si>
  <si>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</si>
  <si>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</si>
  <si>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</si>
  <si>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</si>
  <si>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</si>
  <si>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</si>
  <si>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</si>
  <si>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</si>
  <si>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</si>
  <si>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</si>
  <si>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</si>
  <si>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</si>
  <si>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</si>
  <si>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</si>
  <si>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</si>
  <si>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</si>
  <si>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</si>
  <si>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</si>
  <si>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</si>
  <si>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</si>
  <si>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</si>
  <si>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</si>
  <si>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</si>
  <si>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</si>
  <si>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</si>
  <si>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</si>
  <si>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</si>
  <si>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</si>
  <si>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</si>
  <si>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</si>
  <si>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</si>
  <si>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</si>
  <si>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</si>
  <si>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</si>
  <si>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</si>
  <si>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</si>
  <si>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</si>
  <si>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</si>
  <si>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</si>
  <si>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</si>
  <si>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</si>
  <si>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</si>
  <si>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</si>
  <si>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</si>
  <si>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</si>
  <si>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</si>
  <si>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</si>
  <si>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</si>
  <si>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</si>
  <si>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</si>
  <si>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</si>
  <si>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</si>
  <si>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</si>
  <si>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</si>
  <si>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</si>
  <si>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</si>
  <si>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</si>
  <si>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</si>
  <si>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</si>
  <si>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</si>
  <si>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</si>
  <si>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</si>
  <si>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</si>
  <si>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</si>
  <si>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</si>
  <si>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</si>
  <si>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</si>
  <si>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</si>
  <si>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</si>
  <si>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</si>
  <si>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</si>
  <si>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</si>
  <si>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</si>
  <si>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</si>
  <si>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</si>
  <si>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</si>
  <si>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</si>
  <si>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</si>
  <si>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</si>
  <si>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</si>
  <si>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</si>
  <si>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</si>
  <si>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</si>
  <si>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</si>
  <si>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</si>
  <si>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</si>
  <si>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</si>
  <si>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</si>
  <si>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</si>
  <si>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</si>
  <si>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</si>
  <si>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</si>
  <si>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</si>
  <si>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</si>
  <si>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</si>
  <si>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</si>
  <si>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</si>
  <si>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</si>
  <si>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</si>
  <si>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</si>
  <si>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</si>
  <si>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</si>
  <si>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</si>
  <si>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</si>
  <si>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</si>
  <si>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</si>
  <si>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</si>
  <si>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</si>
  <si>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</si>
  <si>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</si>
  <si>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</si>
  <si>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</si>
  <si>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</si>
  <si>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</si>
  <si>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</si>
  <si>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</si>
  <si>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</si>
  <si>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</si>
  <si>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</si>
  <si>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</si>
  <si>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</si>
  <si>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</si>
  <si>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</si>
  <si>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</si>
  <si>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</si>
  <si>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</si>
  <si>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</si>
  <si>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</si>
  <si>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</si>
  <si>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</si>
  <si>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</si>
  <si>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</si>
  <si>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</si>
  <si>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</si>
  <si>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</si>
  <si>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</si>
  <si>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</si>
  <si>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</si>
  <si>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</si>
  <si>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</si>
  <si>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</si>
  <si>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</si>
  <si>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</si>
  <si>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</si>
  <si>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</si>
  <si>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</si>
  <si>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</si>
  <si>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</si>
  <si>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</si>
  <si>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</si>
  <si>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</si>
  <si>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</si>
  <si>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</si>
  <si>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</si>
  <si>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</si>
  <si>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</si>
  <si>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</si>
  <si>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</si>
  <si>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</si>
  <si>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</si>
  <si>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</si>
  <si>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</si>
  <si>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</si>
  <si>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</si>
  <si>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</si>
  <si>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</si>
  <si>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</si>
  <si>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</si>
  <si>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</si>
  <si>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</si>
  <si>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</si>
  <si>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</si>
  <si>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</si>
  <si>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</si>
  <si>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</si>
  <si>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</si>
  <si>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</si>
  <si>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</si>
  <si>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</si>
  <si>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</si>
  <si>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</si>
  <si>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</si>
  <si>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</si>
  <si>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</si>
  <si>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</si>
  <si>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</si>
  <si>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</si>
  <si>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</si>
  <si>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</si>
  <si>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</si>
  <si>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</si>
  <si>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</si>
  <si>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</si>
  <si>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</si>
  <si>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</si>
  <si>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</si>
  <si>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</si>
  <si>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</si>
  <si>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</si>
  <si>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</si>
  <si>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</si>
  <si>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</si>
  <si>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</si>
  <si>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</si>
  <si>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</si>
  <si>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</si>
  <si>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</si>
  <si>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</si>
  <si>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</si>
  <si>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</si>
  <si>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</si>
  <si>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</si>
  <si>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</si>
  <si>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</si>
  <si>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</si>
  <si>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</si>
  <si>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</si>
  <si>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</si>
  <si>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</si>
  <si>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</si>
  <si>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</si>
  <si>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</si>
  <si>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</si>
  <si>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</si>
  <si>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</si>
  <si>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</si>
  <si>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</si>
  <si>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</si>
  <si>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</si>
  <si>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</si>
  <si>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</si>
  <si>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</si>
  <si>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</si>
  <si>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</si>
  <si>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</si>
  <si>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</si>
  <si>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</si>
  <si>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</si>
  <si>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</si>
  <si>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</si>
  <si>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</si>
  <si>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</si>
  <si>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</si>
  <si>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</si>
  <si>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</si>
  <si>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</si>
  <si>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</si>
  <si>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</si>
  <si>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</si>
  <si>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</si>
  <si>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</si>
  <si>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</si>
  <si>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</si>
  <si>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</si>
  <si>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</si>
  <si>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</si>
  <si>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</si>
  <si>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</si>
  <si>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</si>
  <si>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</si>
  <si>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</si>
  <si>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</si>
  <si>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</si>
  <si>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</si>
  <si>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</si>
  <si>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</si>
  <si>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</si>
  <si>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</si>
  <si>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</si>
  <si>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</si>
  <si>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</si>
  <si>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</si>
  <si>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</si>
  <si>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</si>
  <si>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</si>
  <si>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</si>
  <si>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</si>
  <si>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</si>
  <si>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</si>
  <si>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</si>
  <si>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</si>
  <si>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</si>
  <si>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</si>
  <si>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</si>
  <si>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</si>
  <si>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</si>
  <si>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</si>
  <si>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</si>
  <si>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</si>
  <si>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</si>
  <si>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</si>
  <si>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</si>
  <si>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</si>
  <si>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</si>
  <si>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</si>
  <si>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</si>
  <si>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</si>
  <si>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</si>
  <si>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</si>
  <si>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</si>
  <si>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</si>
  <si>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</si>
  <si>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</si>
  <si>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</si>
  <si>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</si>
  <si>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</si>
  <si>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</si>
  <si>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</si>
  <si>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</si>
  <si>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</si>
  <si>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</si>
  <si>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</si>
  <si>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</si>
  <si>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</si>
  <si>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</si>
  <si>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</si>
  <si>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</si>
  <si>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</si>
  <si>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</si>
  <si>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</si>
  <si>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</si>
  <si>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</si>
  <si>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</si>
  <si>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</si>
  <si>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</si>
  <si>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</si>
  <si>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</si>
  <si>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</si>
  <si>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</si>
  <si>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</si>
  <si>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</si>
  <si>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</si>
  <si>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</si>
  <si>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</si>
  <si>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</si>
  <si>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</si>
  <si>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</si>
  <si>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</si>
  <si>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</si>
  <si>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</si>
  <si>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</si>
  <si>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</si>
  <si>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</si>
  <si>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</si>
  <si>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</si>
  <si>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</si>
  <si>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</si>
  <si>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</si>
  <si>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</si>
  <si>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</si>
  <si>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</si>
  <si>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</si>
  <si>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</si>
  <si>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</si>
  <si>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</si>
  <si>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</si>
  <si>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</si>
  <si>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</si>
  <si>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</si>
  <si>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</si>
  <si>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</si>
  <si>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</si>
  <si>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</si>
  <si>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</si>
  <si>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</si>
  <si>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</si>
  <si>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</si>
  <si>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</si>
  <si>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</si>
  <si>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</si>
  <si>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</si>
  <si>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</si>
  <si>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</si>
  <si>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</si>
  <si>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</si>
  <si>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</si>
  <si>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</si>
  <si>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</si>
  <si>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</si>
  <si>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</si>
  <si>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</si>
  <si>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</si>
  <si>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</si>
  <si>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</si>
  <si>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</si>
  <si>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</si>
  <si>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</si>
  <si>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</si>
  <si>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</si>
  <si>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</si>
  <si>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</si>
  <si>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</si>
  <si>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</si>
  <si>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</si>
  <si>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</si>
  <si>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</si>
  <si>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</si>
  <si>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</si>
  <si>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</si>
  <si>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</si>
  <si>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</si>
  <si>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</si>
  <si>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</si>
  <si>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</si>
  <si>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</si>
  <si>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</si>
  <si>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</si>
  <si>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</si>
  <si>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</si>
  <si>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</si>
  <si>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</si>
  <si>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</si>
  <si>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</si>
  <si>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</si>
  <si>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</si>
  <si>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</si>
  <si>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</si>
  <si>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</si>
  <si>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</si>
  <si>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</si>
  <si>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</si>
  <si>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</si>
  <si>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</si>
  <si>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</si>
  <si>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</si>
  <si>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</si>
  <si>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</si>
  <si>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</si>
  <si>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</si>
  <si>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</si>
  <si>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</si>
  <si>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</si>
  <si>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</si>
  <si>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</si>
  <si>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</si>
  <si>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</si>
  <si>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</si>
  <si>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</si>
  <si>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</si>
  <si>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</si>
  <si>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</si>
  <si>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</si>
  <si>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</si>
  <si>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</si>
  <si>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</si>
  <si>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</si>
  <si>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</si>
  <si>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</si>
  <si>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</si>
  <si>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</si>
  <si>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</si>
  <si>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</si>
  <si>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</si>
  <si>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</si>
  <si>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</si>
  <si>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</si>
  <si>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</si>
  <si>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</si>
  <si>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</si>
  <si>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</si>
  <si>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</si>
  <si>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</si>
  <si>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</si>
  <si>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</si>
  <si>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</si>
  <si>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</si>
  <si>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</si>
  <si>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</si>
  <si>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</si>
  <si>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</si>
  <si>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</si>
  <si>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</si>
  <si>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</si>
  <si>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</si>
  <si>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</si>
  <si>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</si>
  <si>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</si>
  <si>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</si>
  <si>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</si>
  <si>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</si>
  <si>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</si>
  <si>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</si>
  <si>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</si>
  <si>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</si>
  <si>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</si>
  <si>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</si>
  <si>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</si>
  <si>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</si>
  <si>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</si>
  <si>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</si>
  <si>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</si>
  <si>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</si>
  <si>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</si>
  <si>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</si>
  <si>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</si>
  <si>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</si>
  <si>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</si>
  <si>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</si>
  <si>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</si>
  <si>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</si>
  <si>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</si>
  <si>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</si>
  <si>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</si>
  <si>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</si>
  <si>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</si>
  <si>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</si>
  <si>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</si>
  <si>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</si>
  <si>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</si>
  <si>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</si>
  <si>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</si>
  <si>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</si>
  <si>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</si>
  <si>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</si>
  <si>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</si>
  <si>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</si>
  <si>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</si>
  <si>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</si>
  <si>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</si>
  <si>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</si>
  <si>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</si>
  <si>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</si>
  <si>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</si>
  <si>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</si>
  <si>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</si>
  <si>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</si>
  <si>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</si>
  <si>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</si>
  <si>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</si>
  <si>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</si>
  <si>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</si>
  <si>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</si>
  <si>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</si>
  <si>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</si>
  <si>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</si>
  <si>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</si>
  <si>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</si>
  <si>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</si>
  <si>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</si>
  <si>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</si>
  <si>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</si>
  <si>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</si>
  <si>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</si>
  <si>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</si>
  <si>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</si>
  <si>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</si>
  <si>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</si>
  <si>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</si>
  <si>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</si>
  <si>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</si>
  <si>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</si>
  <si>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</si>
  <si>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</si>
  <si>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</si>
  <si>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</si>
  <si>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</si>
  <si>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</si>
  <si>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</si>
  <si>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</si>
  <si>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</si>
  <si>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</si>
  <si>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</si>
  <si>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</si>
  <si>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</si>
  <si>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</si>
  <si>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</si>
  <si>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</si>
  <si>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</si>
  <si>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</si>
  <si>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</si>
  <si>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</si>
  <si>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</si>
  <si>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</si>
  <si>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</si>
  <si>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</si>
  <si>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</si>
  <si>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</si>
  <si>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</si>
  <si>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</si>
  <si>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</si>
  <si>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</si>
  <si>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</si>
  <si>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</si>
  <si>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</si>
  <si>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</si>
  <si>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</si>
  <si>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</si>
  <si>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</si>
  <si>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</si>
  <si>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</si>
  <si>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</si>
  <si>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</si>
  <si>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</si>
  <si>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</si>
  <si>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</si>
  <si>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</si>
  <si>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</si>
  <si>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</si>
  <si>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</si>
  <si>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</si>
  <si>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</si>
  <si>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</si>
  <si>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</si>
  <si>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</si>
  <si>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</si>
  <si>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</si>
  <si>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</si>
  <si>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</si>
  <si>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</si>
  <si>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</si>
  <si>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</si>
  <si>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</si>
  <si>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</si>
  <si>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</si>
  <si>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</si>
  <si>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</si>
  <si>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</si>
  <si>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</si>
  <si>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</si>
  <si>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</si>
  <si>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</si>
  <si>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</si>
  <si>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</si>
  <si>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</si>
  <si>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</si>
  <si>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</si>
  <si>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</si>
  <si>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</si>
  <si>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</si>
  <si>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</si>
  <si>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</si>
  <si>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</si>
  <si>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</si>
  <si>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</si>
  <si>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</si>
  <si>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</si>
  <si>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</si>
  <si>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</si>
  <si>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</si>
  <si>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</si>
  <si>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</si>
  <si>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</si>
  <si>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</si>
  <si>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</si>
  <si>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</si>
  <si>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</si>
  <si>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</si>
  <si>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</si>
  <si>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</si>
  <si>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</si>
  <si>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</si>
  <si>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</si>
  <si>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</si>
  <si>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</si>
  <si>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</si>
  <si>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</si>
  <si>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</si>
  <si>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</si>
  <si>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</si>
  <si>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</si>
  <si>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</si>
  <si>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</si>
  <si>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</si>
  <si>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</si>
  <si>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</si>
  <si>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</si>
  <si>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</si>
  <si>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</si>
  <si>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</si>
  <si>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</si>
  <si>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</si>
  <si>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</si>
  <si>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</si>
  <si>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</si>
  <si>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</si>
  <si>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</si>
  <si>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</si>
  <si>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</si>
  <si>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</si>
  <si>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</si>
  <si>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</si>
  <si>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</si>
  <si>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</si>
  <si>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</si>
  <si>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</si>
  <si>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</si>
  <si>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</si>
  <si>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</si>
  <si>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</si>
  <si>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</si>
  <si>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</si>
  <si>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</si>
  <si>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</si>
  <si>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</si>
  <si>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</si>
  <si>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</si>
  <si>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</si>
  <si>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</si>
  <si>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</si>
  <si>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</si>
  <si>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</si>
  <si>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</si>
  <si>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</si>
  <si>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</si>
  <si>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</si>
  <si>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</si>
  <si>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</si>
  <si>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</si>
  <si>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</si>
  <si>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</si>
  <si>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</si>
  <si>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</si>
  <si>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</si>
  <si>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</si>
  <si>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</si>
  <si>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</si>
  <si>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</si>
  <si>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</si>
  <si>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</si>
  <si>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</si>
  <si>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</si>
  <si>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</si>
  <si>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</si>
  <si>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</si>
  <si>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</si>
  <si>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</si>
  <si>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</si>
  <si>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</si>
  <si>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</si>
  <si>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</si>
  <si>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</si>
  <si>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</si>
  <si>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</si>
  <si>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</si>
  <si>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</si>
  <si>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</si>
  <si>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</si>
  <si>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</si>
  <si>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</si>
  <si>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</si>
  <si>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</si>
  <si>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</si>
  <si>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</si>
  <si>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</si>
  <si>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</si>
  <si>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</si>
  <si>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</si>
  <si>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</si>
  <si>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</si>
  <si>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</si>
  <si>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</si>
  <si>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</si>
  <si>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</si>
  <si>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</si>
  <si>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</si>
  <si>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</si>
  <si>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</si>
  <si>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</si>
  <si>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</si>
  <si>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</si>
  <si>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</si>
  <si>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</si>
  <si>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</si>
  <si>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</si>
  <si>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</si>
  <si>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</si>
  <si>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</si>
  <si>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</si>
  <si>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</si>
  <si>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</si>
  <si>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</si>
  <si>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</si>
  <si>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</si>
  <si>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</si>
  <si>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</si>
  <si>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</si>
  <si>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</si>
  <si>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</si>
  <si>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</si>
  <si>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</si>
  <si>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</si>
  <si>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</si>
  <si>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</si>
  <si>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</si>
  <si>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</si>
  <si>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</si>
  <si>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</si>
  <si>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</si>
  <si>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</si>
  <si>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</si>
  <si>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</si>
  <si>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</si>
  <si>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</si>
  <si>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</si>
  <si>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</si>
  <si>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</si>
  <si>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</si>
  <si>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</si>
  <si>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</si>
  <si>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</si>
  <si>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</si>
  <si>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</si>
  <si>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</si>
  <si>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</si>
  <si>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</si>
  <si>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</si>
  <si>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</si>
  <si>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</si>
  <si>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</si>
  <si>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</si>
  <si>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</si>
  <si>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</si>
  <si>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</si>
  <si>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</si>
  <si>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</si>
  <si>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</si>
  <si>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</si>
  <si>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</si>
  <si>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</si>
  <si>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</si>
  <si>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</si>
  <si>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</si>
  <si>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</si>
  <si>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</si>
  <si>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</si>
  <si>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</si>
  <si>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</si>
  <si>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</si>
  <si>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</si>
  <si>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</si>
  <si>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</si>
  <si>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</si>
  <si>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</si>
  <si>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</si>
  <si>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</si>
  <si>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</si>
  <si>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</si>
  <si>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</si>
  <si>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</si>
  <si>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</si>
  <si>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</si>
  <si>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</si>
  <si>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</si>
  <si>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</si>
  <si>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</si>
  <si>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</si>
  <si>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</si>
  <si>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</si>
  <si>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</si>
  <si>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</si>
  <si>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</si>
  <si>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</si>
  <si>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</si>
  <si>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</si>
  <si>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</si>
  <si>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</si>
  <si>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</si>
  <si>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</si>
  <si>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</si>
  <si>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</si>
  <si>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</si>
  <si>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</si>
  <si>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</si>
  <si>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</si>
  <si>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</si>
  <si>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</si>
  <si>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</si>
  <si>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</si>
  <si>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</si>
  <si>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</si>
  <si>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</si>
  <si>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</si>
  <si>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</si>
  <si>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</si>
  <si>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</si>
  <si>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</si>
  <si>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</si>
  <si>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</si>
  <si>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</si>
  <si>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</si>
  <si>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</si>
  <si>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</si>
  <si>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</si>
  <si>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</si>
  <si>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</si>
  <si>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</si>
  <si>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</si>
  <si>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</si>
  <si>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</si>
  <si>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</si>
  <si>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</si>
  <si>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</si>
  <si>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</si>
  <si>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</si>
  <si>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</si>
  <si>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</si>
  <si>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</si>
  <si>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</si>
  <si>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</si>
  <si>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</si>
  <si>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</si>
  <si>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</si>
  <si>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</si>
  <si>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</si>
  <si>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</si>
  <si>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</si>
  <si>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</si>
  <si>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</si>
  <si>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</si>
  <si>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</si>
  <si>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</si>
  <si>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</si>
  <si>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</si>
  <si>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</si>
  <si>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</si>
  <si>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</si>
  <si>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</si>
  <si>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</si>
  <si>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</si>
  <si>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</si>
  <si>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</si>
  <si>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</si>
  <si>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</si>
  <si>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</si>
  <si>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</si>
  <si>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</si>
  <si>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</si>
  <si>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</si>
  <si>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</si>
  <si>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</si>
  <si>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</si>
  <si>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</si>
  <si>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</si>
  <si>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</si>
  <si>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</si>
  <si>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</si>
  <si>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</si>
  <si>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</si>
  <si>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</si>
  <si>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</si>
  <si>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</si>
  <si>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</si>
  <si>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</si>
  <si>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</si>
  <si>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</si>
  <si>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</si>
  <si>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</si>
  <si>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</si>
  <si>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</si>
  <si>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</si>
  <si>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</si>
  <si>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</si>
  <si>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</si>
  <si>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</si>
  <si>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</si>
  <si>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</si>
  <si>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</si>
  <si>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</si>
  <si>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</si>
  <si>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</si>
  <si>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</si>
  <si>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</si>
  <si>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</si>
  <si>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</si>
  <si>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</si>
  <si>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</si>
  <si>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</si>
  <si>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</si>
  <si>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</si>
  <si>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</si>
  <si>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</si>
  <si>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</si>
  <si>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</si>
  <si>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</si>
  <si>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</si>
  <si>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</si>
  <si>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</si>
  <si>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</si>
  <si>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</si>
  <si>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</si>
  <si>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</si>
  <si>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</si>
  <si>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</si>
  <si>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</si>
  <si>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</si>
  <si>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</si>
  <si>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</si>
  <si>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</si>
  <si>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</si>
  <si>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</si>
  <si>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</si>
  <si>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</si>
  <si>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</si>
  <si>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</si>
  <si>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</si>
  <si>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</si>
  <si>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</si>
  <si>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</si>
  <si>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</si>
  <si>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</si>
  <si>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</si>
  <si>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</si>
  <si>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</si>
  <si>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</si>
  <si>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</si>
  <si>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</si>
  <si>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</si>
  <si>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</si>
  <si>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</si>
  <si>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</si>
  <si>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</si>
  <si>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</si>
  <si>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</si>
  <si>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</si>
  <si>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</si>
  <si>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</si>
  <si>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</si>
  <si>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</si>
  <si>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</si>
  <si>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</si>
  <si>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</si>
  <si>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</si>
  <si>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</si>
  <si>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</si>
  <si>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</si>
  <si>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</si>
  <si>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</si>
  <si>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</si>
  <si>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</si>
  <si>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</si>
  <si>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</si>
  <si>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</si>
  <si>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</si>
  <si>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</si>
  <si>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</si>
  <si>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</si>
  <si>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</si>
  <si>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</si>
  <si>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</si>
  <si>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</si>
  <si>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</si>
  <si>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</si>
  <si>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</si>
  <si>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</si>
  <si>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</si>
  <si>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</si>
  <si>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</si>
  <si>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</si>
  <si>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</si>
  <si>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</si>
  <si>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</si>
  <si>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</si>
  <si>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</si>
  <si>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</si>
  <si>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</si>
  <si>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</si>
  <si>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</si>
  <si>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</si>
  <si>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</si>
  <si>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</si>
  <si>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</si>
  <si>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</si>
  <si>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</si>
  <si>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</si>
  <si>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</si>
  <si>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</si>
  <si>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</si>
  <si>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</si>
  <si>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</si>
  <si>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</si>
  <si>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</si>
  <si>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</si>
  <si>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</si>
  <si>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</si>
  <si>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</si>
  <si>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</si>
  <si>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</si>
  <si>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</si>
  <si>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</si>
  <si>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</si>
  <si>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</si>
  <si>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</si>
  <si>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</si>
  <si>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</si>
  <si>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</si>
  <si>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</si>
  <si>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</si>
  <si>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</si>
  <si>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</si>
  <si>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</si>
  <si>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</si>
  <si>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</si>
  <si>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</si>
  <si>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</si>
  <si>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</si>
  <si>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</si>
  <si>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</si>
  <si>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</si>
  <si>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</si>
  <si>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</si>
  <si>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</si>
  <si>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</si>
  <si>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</si>
  <si>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</si>
  <si>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</si>
  <si>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</si>
  <si>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</si>
  <si>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</si>
  <si>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</si>
  <si>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</si>
  <si>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</si>
  <si>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</si>
  <si>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</si>
  <si>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</si>
  <si>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</si>
  <si>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</si>
  <si>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</si>
  <si>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</si>
  <si>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</si>
  <si>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</si>
  <si>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</si>
  <si>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</si>
  <si>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</si>
  <si>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</si>
  <si>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</si>
  <si>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</si>
  <si>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</si>
  <si>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</si>
  <si>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</si>
  <si>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</si>
  <si>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</si>
  <si>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</si>
  <si>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</si>
  <si>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</si>
  <si>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</si>
  <si>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</si>
  <si>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</si>
  <si>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</si>
  <si>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</si>
  <si>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</si>
  <si>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</si>
  <si>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</si>
  <si>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</si>
  <si>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</si>
  <si>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</si>
  <si>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</si>
  <si>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</si>
  <si>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</si>
  <si>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</si>
  <si>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</si>
  <si>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</si>
  <si>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</si>
  <si>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</si>
  <si>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</si>
  <si>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</si>
  <si>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</si>
  <si>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</si>
  <si>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</si>
  <si>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</si>
  <si>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</si>
  <si>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</si>
  <si>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</si>
  <si>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</si>
  <si>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</si>
  <si>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</si>
  <si>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</si>
  <si>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</si>
  <si>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</si>
  <si>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</si>
  <si>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</si>
  <si>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</si>
  <si>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</si>
  <si>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</si>
  <si>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</si>
  <si>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</si>
  <si>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</si>
  <si>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</si>
  <si>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</si>
  <si>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</si>
  <si>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</si>
  <si>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</si>
  <si>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</si>
  <si>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</si>
  <si>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</si>
  <si>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</si>
  <si>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</si>
  <si>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</si>
  <si>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</si>
  <si>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</si>
  <si>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</si>
  <si>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</si>
  <si>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</si>
  <si>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</si>
  <si>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</si>
  <si>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</si>
  <si>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</si>
  <si>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</si>
  <si>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</si>
  <si>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</si>
  <si>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</si>
  <si>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</si>
  <si>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</si>
  <si>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</si>
  <si>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</si>
  <si>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</si>
  <si>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</si>
  <si>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</si>
  <si>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</si>
  <si>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</si>
  <si>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</si>
  <si>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</si>
  <si>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</si>
  <si>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</si>
  <si>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</si>
  <si>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</si>
  <si>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</si>
  <si>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</si>
  <si>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</si>
  <si>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</si>
  <si>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</si>
  <si>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</si>
  <si>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</si>
  <si>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</si>
  <si>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</si>
  <si>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</si>
  <si>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</si>
  <si>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</si>
  <si>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</si>
  <si>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</si>
  <si>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</si>
  <si>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</si>
  <si>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</si>
  <si>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</si>
  <si>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</si>
  <si>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</si>
  <si>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</si>
  <si>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</si>
  <si>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</si>
  <si>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</si>
  <si>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</si>
  <si>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</si>
  <si>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</si>
  <si>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</si>
  <si>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</si>
  <si>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</si>
  <si>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</si>
  <si>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</si>
  <si>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</si>
  <si>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</si>
  <si>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</si>
  <si>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</si>
  <si>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</si>
  <si>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</si>
  <si>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</si>
  <si>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</si>
  <si>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</si>
  <si>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</si>
  <si>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</si>
  <si>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</si>
  <si>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</si>
  <si>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</si>
  <si>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</si>
  <si>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</si>
  <si>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</si>
  <si>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</si>
  <si>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</si>
  <si>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</si>
  <si>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</si>
  <si>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</si>
  <si>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</si>
  <si>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</si>
  <si>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</si>
  <si>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</si>
  <si>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</si>
  <si>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</si>
  <si>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</si>
  <si>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</si>
  <si>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</si>
  <si>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</si>
  <si>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</si>
  <si>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</si>
  <si>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</si>
  <si>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</si>
  <si>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</si>
  <si>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</si>
  <si>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</si>
  <si>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</si>
  <si>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</si>
  <si>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</si>
  <si>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</si>
  <si>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</si>
  <si>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</si>
  <si>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</si>
  <si>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</si>
  <si>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</si>
  <si>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</si>
  <si>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</si>
  <si>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</si>
  <si>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</si>
  <si>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</si>
  <si>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</si>
  <si>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</si>
  <si>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</si>
  <si>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</si>
  <si>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</si>
  <si>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</si>
  <si>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</si>
  <si>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</si>
  <si>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</si>
  <si>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</si>
  <si>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</si>
  <si>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</si>
  <si>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</si>
  <si>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</si>
  <si>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</si>
  <si>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</si>
  <si>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</si>
  <si>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</si>
  <si>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</si>
  <si>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</si>
  <si>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</si>
  <si>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</si>
  <si>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</si>
  <si>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</si>
  <si>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</si>
  <si>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</si>
  <si>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</si>
  <si>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</si>
  <si>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</si>
  <si>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</si>
  <si>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</si>
  <si>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</si>
  <si>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</si>
  <si>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</si>
  <si>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</si>
  <si>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</si>
  <si>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</si>
  <si>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</si>
  <si>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</si>
  <si>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</si>
  <si>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</si>
  <si>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</si>
  <si>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</si>
  <si>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</si>
  <si>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</si>
  <si>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</si>
  <si>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</si>
  <si>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</si>
  <si>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</si>
  <si>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</si>
  <si>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</si>
  <si>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</si>
  <si>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</si>
  <si>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</si>
  <si>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</si>
  <si>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</si>
  <si>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</si>
  <si>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</si>
  <si>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</si>
  <si>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</si>
  <si>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</si>
  <si>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</si>
  <si>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</si>
  <si>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</si>
  <si>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</si>
  <si>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</si>
  <si>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</si>
  <si>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</si>
  <si>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</si>
  <si>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</si>
  <si>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</si>
  <si>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</si>
  <si>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</si>
  <si>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</si>
  <si>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</si>
  <si>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</si>
  <si>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</si>
  <si>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</si>
  <si>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</si>
  <si>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</si>
  <si>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</si>
  <si>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</si>
  <si>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</si>
  <si>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</si>
  <si>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</si>
  <si>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</si>
  <si>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</si>
  <si>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</si>
  <si>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</si>
  <si>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</si>
  <si>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</si>
  <si>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</si>
  <si>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</si>
  <si>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</si>
  <si>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</si>
  <si>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</si>
  <si>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</si>
  <si>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</si>
  <si>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</si>
  <si>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</si>
  <si>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</si>
  <si>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</si>
  <si>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</si>
  <si>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</si>
  <si>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</si>
  <si>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</si>
  <si>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</si>
  <si>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</si>
  <si>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</si>
  <si>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</si>
  <si>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</si>
  <si>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</si>
  <si>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</si>
  <si>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</si>
  <si>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</si>
  <si>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</si>
  <si>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</si>
  <si>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</si>
  <si>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</si>
  <si>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</si>
  <si>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</si>
  <si>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</si>
  <si>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</si>
  <si>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</si>
  <si>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</si>
  <si>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</si>
  <si>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</si>
  <si>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</si>
  <si>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</si>
  <si>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</si>
  <si>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</si>
  <si>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</si>
  <si>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</si>
  <si>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</si>
  <si>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</si>
  <si>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</si>
  <si>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</si>
  <si>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</si>
  <si>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</si>
  <si>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</si>
  <si>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</si>
  <si>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</si>
  <si>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</si>
  <si>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</si>
  <si>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</si>
  <si>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</si>
  <si>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</si>
  <si>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</si>
  <si>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</si>
  <si>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</si>
  <si>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</si>
  <si>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</si>
  <si>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</si>
  <si>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</si>
  <si>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</si>
  <si>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</si>
  <si>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</si>
  <si>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</si>
  <si>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</si>
  <si>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</si>
  <si>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</si>
  <si>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</si>
  <si>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</si>
  <si>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</si>
  <si>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</si>
  <si>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</si>
  <si>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</si>
  <si>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</si>
  <si>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</si>
  <si>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</si>
  <si>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</si>
  <si>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</si>
  <si>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</si>
  <si>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</si>
  <si>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</si>
  <si>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</si>
  <si>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</si>
  <si>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</si>
  <si>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</si>
  <si>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</si>
  <si>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</si>
  <si>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</si>
  <si>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</si>
  <si>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</si>
  <si>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</si>
  <si>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</si>
  <si>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</si>
  <si>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</si>
  <si>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</si>
  <si>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</si>
  <si>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</si>
  <si>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</si>
  <si>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</si>
  <si>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</si>
  <si>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</si>
  <si>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</si>
  <si>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</si>
  <si>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</si>
  <si>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</si>
  <si>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</si>
  <si>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</si>
  <si>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</si>
  <si>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</si>
  <si>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</si>
  <si>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</si>
  <si>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</si>
  <si>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</si>
  <si>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</si>
  <si>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</si>
  <si>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</si>
  <si>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</si>
  <si>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</si>
  <si>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</si>
  <si>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</si>
  <si>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</si>
  <si>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</si>
  <si>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</si>
  <si>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</si>
  <si>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</si>
  <si>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</si>
  <si>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</si>
  <si>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</si>
  <si>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</si>
  <si>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</si>
  <si>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</si>
  <si>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</si>
  <si>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</si>
  <si>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</si>
  <si>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</si>
  <si>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</si>
  <si>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</si>
  <si>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</si>
  <si>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</si>
  <si>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</si>
  <si>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</si>
  <si>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</si>
  <si>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</si>
  <si>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</si>
  <si>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</si>
  <si>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</si>
  <si>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</si>
  <si>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</si>
  <si>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</si>
  <si>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</si>
  <si>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</si>
  <si>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</si>
  <si>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</si>
  <si>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</si>
  <si>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</si>
  <si>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</si>
  <si>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</si>
  <si>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</si>
  <si>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</si>
  <si>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</si>
  <si>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</si>
  <si>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</si>
  <si>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</si>
  <si>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</si>
  <si>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</si>
  <si>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</si>
  <si>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</si>
  <si>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</si>
  <si>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</si>
  <si>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</si>
  <si>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</si>
  <si>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</si>
  <si>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</si>
  <si>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</si>
  <si>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</si>
  <si>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</si>
  <si>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</si>
  <si>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</si>
  <si>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</si>
  <si>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</si>
  <si>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</si>
  <si>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</si>
  <si>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</si>
  <si>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</si>
  <si>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</si>
  <si>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</si>
  <si>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</si>
  <si>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</si>
  <si>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</si>
  <si>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</si>
  <si>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</si>
  <si>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</si>
  <si>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</si>
  <si>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</si>
  <si>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</si>
  <si>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</si>
  <si>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</si>
  <si>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</si>
  <si>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</si>
  <si>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</si>
  <si>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</si>
  <si>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</si>
  <si>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</si>
  <si>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</si>
  <si>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</si>
  <si>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</si>
  <si>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</si>
  <si>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</si>
  <si>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</si>
  <si>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</si>
  <si>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</si>
  <si>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</si>
  <si>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</si>
  <si>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</si>
  <si>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</si>
  <si>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</si>
  <si>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</si>
  <si>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</si>
  <si>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</si>
  <si>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</si>
  <si>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</si>
  <si>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</si>
  <si>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</si>
  <si>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</si>
  <si>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</si>
  <si>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</si>
  <si>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</si>
  <si>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</si>
  <si>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</si>
  <si>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</si>
  <si>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</si>
  <si>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</si>
  <si>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</si>
  <si>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</si>
  <si>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</si>
  <si>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</si>
  <si>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</si>
  <si>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</si>
  <si>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</si>
  <si>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</si>
  <si>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</si>
  <si>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</si>
  <si>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</si>
  <si>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</si>
  <si>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</si>
  <si>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</si>
  <si>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</si>
  <si>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</si>
  <si>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</si>
  <si>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</si>
  <si>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</si>
  <si>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</si>
  <si>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</si>
  <si>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</si>
  <si>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</si>
  <si>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</si>
  <si>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</si>
  <si>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</si>
  <si>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</si>
  <si>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</si>
  <si>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</si>
  <si>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</si>
  <si>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</si>
  <si>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</si>
  <si>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</si>
  <si>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</si>
  <si>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</si>
  <si>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</si>
  <si>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</si>
  <si>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</si>
  <si>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</si>
  <si>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</si>
  <si>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</si>
  <si>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</si>
  <si>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</si>
  <si>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</si>
  <si>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</si>
  <si>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</si>
  <si>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</si>
  <si>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</si>
  <si>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</si>
  <si>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</si>
  <si>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</si>
  <si>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</si>
  <si>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</si>
  <si>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</si>
  <si>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</si>
  <si>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</si>
  <si>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</si>
  <si>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</si>
  <si>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</si>
  <si>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</si>
  <si>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</si>
  <si>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</si>
  <si>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</si>
  <si>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</si>
  <si>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</si>
  <si>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</si>
  <si>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</si>
  <si>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</si>
  <si>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</si>
  <si>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</si>
  <si>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</si>
  <si>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</si>
  <si>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</si>
  <si>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</si>
  <si>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</si>
  <si>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</si>
  <si>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</si>
  <si>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</si>
  <si>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</si>
  <si>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</si>
  <si>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</si>
  <si>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</si>
  <si>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</si>
  <si>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</si>
  <si>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</si>
  <si>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</si>
  <si>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</si>
  <si>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</si>
  <si>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</si>
  <si>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</si>
  <si>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</si>
  <si>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</si>
  <si>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</si>
  <si>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</si>
  <si>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</si>
  <si>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</si>
  <si>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</si>
  <si>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</si>
  <si>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</si>
  <si>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</si>
  <si>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</si>
  <si>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</si>
  <si>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</si>
  <si>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</si>
  <si>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</si>
  <si>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</si>
  <si>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</si>
  <si>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</si>
  <si>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</si>
  <si>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</si>
  <si>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</si>
  <si>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</si>
  <si>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</si>
  <si>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</si>
  <si>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</si>
  <si>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</si>
  <si>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</si>
  <si>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</si>
  <si>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</si>
  <si>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</si>
  <si>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</si>
  <si>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</si>
  <si>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</si>
  <si>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</si>
  <si>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</si>
  <si>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</si>
  <si>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</si>
  <si>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</si>
  <si>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</si>
  <si>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</si>
  <si>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</si>
  <si>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</si>
  <si>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</si>
  <si>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</si>
  <si>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</si>
  <si>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</si>
  <si>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</si>
  <si>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</si>
  <si>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</si>
  <si>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</si>
  <si>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</si>
  <si>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</si>
  <si>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</si>
  <si>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</si>
  <si>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</si>
  <si>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</si>
  <si>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</si>
  <si>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</si>
  <si>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</si>
  <si>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</si>
  <si>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</si>
  <si>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</si>
  <si>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</si>
  <si>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</si>
  <si>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</si>
  <si>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</si>
  <si>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</si>
  <si>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</si>
  <si>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</si>
  <si>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</si>
  <si>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</si>
  <si>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</si>
  <si>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</si>
  <si>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</si>
  <si>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</si>
  <si>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</si>
  <si>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</si>
  <si>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</si>
  <si>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</si>
  <si>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</si>
  <si>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</si>
  <si>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</si>
  <si>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</si>
  <si>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</si>
  <si>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</si>
  <si>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</si>
  <si>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</si>
  <si>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</si>
  <si>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</si>
  <si>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</si>
  <si>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</si>
  <si>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</si>
  <si>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</si>
  <si>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</si>
  <si>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</si>
  <si>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</si>
  <si>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</si>
  <si>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</si>
  <si>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</si>
  <si>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</si>
  <si>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</si>
  <si>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</si>
  <si>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</si>
  <si>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</si>
  <si>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</si>
  <si>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</si>
  <si>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</si>
  <si>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</si>
  <si>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</si>
  <si>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</si>
  <si>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</si>
  <si>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</si>
  <si>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</si>
  <si>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</si>
  <si>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</si>
  <si>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</si>
  <si>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</si>
  <si>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</si>
  <si>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</si>
  <si>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</si>
  <si>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</si>
  <si>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</si>
  <si>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</si>
  <si>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</si>
  <si>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</si>
  <si>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</si>
  <si>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</si>
  <si>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</si>
  <si>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</si>
  <si>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</si>
  <si>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</si>
  <si>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</si>
  <si>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</si>
  <si>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</si>
  <si>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</si>
  <si>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</si>
  <si>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</si>
  <si>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</si>
  <si>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</si>
  <si>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</si>
  <si>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</si>
  <si>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</si>
  <si>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</si>
  <si>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</si>
  <si>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</si>
  <si>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</si>
  <si>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</si>
  <si>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</si>
  <si>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</si>
  <si>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</si>
  <si>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</si>
  <si>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</si>
  <si>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</si>
  <si>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</si>
  <si>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</si>
  <si>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</si>
  <si>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</si>
  <si>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</si>
  <si>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</si>
  <si>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</si>
  <si>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</si>
  <si>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</si>
  <si>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</si>
  <si>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</si>
  <si>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</si>
  <si>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</si>
  <si>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</si>
  <si>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</si>
  <si>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</si>
  <si>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</si>
  <si>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</si>
  <si>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</si>
  <si>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</si>
  <si>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</si>
  <si>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</si>
  <si>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</si>
  <si>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</si>
  <si>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</si>
  <si>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</si>
  <si>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</si>
  <si>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</si>
  <si>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</si>
  <si>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</si>
  <si>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</si>
  <si>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</si>
  <si>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</si>
  <si>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</si>
  <si>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</si>
  <si>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</si>
  <si>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</si>
  <si>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</si>
  <si>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</si>
  <si>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</si>
  <si>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</si>
  <si>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</si>
  <si>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</si>
  <si>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</si>
  <si>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</si>
  <si>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</si>
  <si>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</si>
  <si>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</si>
  <si>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</si>
  <si>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</si>
  <si>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</si>
  <si>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</si>
  <si>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</si>
  <si>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</si>
  <si>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</si>
  <si>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</si>
  <si>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</si>
  <si>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</si>
  <si>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</si>
  <si>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</si>
  <si>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</si>
  <si>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</si>
  <si>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</si>
  <si>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</si>
  <si>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</si>
  <si>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</si>
  <si>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</si>
  <si>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</si>
  <si>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</si>
  <si>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</si>
  <si>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</si>
  <si>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</si>
  <si>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</si>
  <si>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</si>
  <si>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</si>
  <si>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</si>
  <si>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</si>
  <si>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</si>
  <si>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</si>
  <si>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</si>
  <si>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</si>
  <si>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</si>
  <si>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</si>
  <si>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</si>
  <si>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</si>
  <si>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</si>
  <si>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</si>
  <si>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</si>
  <si>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</si>
  <si>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</si>
  <si>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</si>
  <si>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</si>
  <si>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</si>
  <si>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</si>
  <si>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</si>
  <si>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</si>
  <si>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</si>
  <si>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</si>
  <si>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</si>
  <si>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</si>
  <si>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</si>
  <si>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</si>
  <si>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</si>
  <si>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</si>
  <si>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</si>
  <si>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</si>
  <si>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</si>
  <si>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</si>
  <si>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</si>
  <si>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</si>
  <si>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</si>
  <si>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</si>
  <si>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</si>
  <si>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</si>
  <si>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</si>
  <si>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</si>
  <si>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</si>
  <si>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</si>
  <si>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</si>
  <si>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</si>
  <si>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</si>
  <si>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</si>
  <si>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</si>
  <si>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</si>
  <si>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</si>
  <si>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</si>
  <si>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</si>
  <si>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</si>
  <si>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</si>
  <si>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</si>
  <si>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</si>
  <si>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</si>
  <si>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</si>
  <si>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</si>
  <si>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</si>
  <si>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</si>
  <si>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</si>
  <si>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</si>
  <si>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</si>
  <si>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</si>
  <si>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</si>
  <si>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</si>
  <si>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</si>
  <si>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</si>
  <si>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</si>
  <si>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</si>
  <si>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</si>
  <si>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</si>
  <si>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</si>
  <si>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</si>
  <si>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</si>
  <si>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</si>
  <si>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</si>
  <si>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</si>
  <si>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</si>
  <si>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</si>
  <si>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</si>
  <si>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</si>
  <si>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</si>
  <si>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</si>
  <si>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</si>
  <si>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</si>
  <si>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</si>
  <si>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</si>
  <si>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</si>
  <si>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</si>
  <si>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</si>
  <si>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</si>
  <si>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</si>
  <si>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</si>
  <si>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</si>
  <si>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</si>
  <si>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</si>
  <si>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</si>
  <si>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</si>
  <si>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</si>
  <si>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</si>
  <si>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</si>
  <si>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</si>
  <si>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</si>
  <si>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</si>
  <si>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</si>
  <si>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</si>
  <si>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</si>
  <si>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</si>
  <si>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</si>
  <si>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</si>
  <si>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</si>
  <si>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</si>
  <si>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</si>
  <si>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</si>
  <si>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</si>
  <si>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</si>
  <si>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</si>
  <si>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</si>
  <si>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</si>
  <si>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</si>
  <si>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</si>
  <si>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</si>
  <si>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</si>
  <si>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</si>
  <si>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</si>
  <si>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</si>
  <si>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</si>
  <si>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</si>
  <si>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</si>
  <si>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</si>
  <si>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</si>
  <si>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</si>
  <si>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</si>
  <si>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</si>
  <si>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</si>
  <si>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</si>
  <si>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</si>
  <si>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</si>
  <si>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</si>
  <si>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</si>
  <si>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</si>
  <si>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</si>
  <si>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</si>
  <si>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</si>
  <si>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</si>
  <si>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</si>
  <si>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</si>
  <si>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</si>
  <si>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</si>
  <si>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</si>
  <si>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</si>
  <si>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</si>
  <si>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</si>
  <si>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</si>
  <si>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</si>
  <si>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</si>
  <si>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</si>
  <si>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</si>
  <si>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</si>
  <si>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</si>
  <si>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</si>
  <si>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</si>
  <si>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</si>
  <si>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</si>
  <si>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</si>
  <si>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</si>
  <si>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</si>
  <si>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</si>
  <si>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</si>
  <si>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</si>
  <si>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</si>
  <si>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</si>
  <si>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</si>
  <si>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</si>
  <si>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</si>
  <si>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</si>
  <si>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</si>
  <si>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</si>
  <si>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</si>
  <si>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</si>
  <si>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</si>
  <si>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</si>
  <si>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</si>
  <si>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</si>
  <si>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</si>
  <si>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</si>
  <si>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</si>
  <si>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</si>
  <si>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</si>
  <si>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</si>
  <si>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</si>
  <si>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</si>
  <si>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</si>
  <si>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</si>
  <si>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</si>
  <si>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</si>
  <si>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</si>
  <si>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</si>
  <si>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</si>
  <si>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</si>
  <si>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</si>
  <si>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</si>
  <si>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</si>
  <si>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</si>
  <si>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</si>
  <si>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</si>
  <si>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</si>
  <si>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</si>
  <si>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</si>
  <si>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</si>
  <si>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</si>
  <si>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</si>
  <si>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</si>
  <si>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</si>
  <si>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</si>
  <si>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</si>
  <si>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</si>
  <si>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</si>
  <si>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</si>
  <si>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</si>
  <si>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</si>
  <si>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</si>
  <si>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</si>
  <si>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</si>
  <si>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</si>
  <si>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</si>
  <si>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</si>
  <si>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</si>
  <si>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</si>
  <si>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</si>
  <si>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</si>
  <si>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</si>
  <si>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</si>
  <si>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</si>
  <si>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</si>
  <si>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</si>
  <si>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</si>
  <si>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</si>
  <si>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</si>
  <si>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</si>
  <si>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</si>
  <si>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</si>
  <si>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</si>
  <si>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</si>
  <si>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</si>
  <si>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</si>
  <si>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</si>
  <si>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</si>
  <si>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</si>
  <si>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</si>
  <si>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</si>
  <si>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</si>
  <si>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</si>
  <si>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</si>
  <si>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</si>
  <si>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</si>
  <si>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</si>
  <si>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</si>
  <si>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</si>
  <si>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</si>
  <si>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</si>
  <si>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</si>
  <si>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</si>
  <si>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</si>
  <si>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</si>
  <si>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</si>
  <si>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</si>
  <si>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</si>
  <si>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</si>
  <si>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</si>
  <si>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</si>
  <si>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</si>
  <si>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</si>
  <si>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</si>
  <si>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</si>
  <si>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</si>
  <si>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</si>
  <si>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</si>
  <si>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</si>
  <si>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</si>
  <si>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</si>
  <si>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</si>
  <si>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</si>
  <si>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</si>
  <si>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</si>
  <si>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</si>
  <si>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</si>
  <si>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</si>
  <si>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</si>
  <si>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</si>
  <si>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</si>
  <si>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</si>
  <si>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</si>
  <si>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</si>
  <si>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</si>
  <si>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</si>
  <si>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</si>
  <si>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</si>
  <si>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</si>
  <si>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</si>
  <si>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</si>
  <si>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</si>
  <si>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</si>
  <si>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</si>
  <si>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</si>
  <si>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</si>
  <si>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</si>
  <si>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</si>
  <si>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</si>
  <si>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</si>
  <si>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</si>
  <si>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</si>
  <si>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</si>
  <si>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</si>
  <si>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</si>
  <si>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</si>
  <si>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</si>
  <si>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</si>
  <si>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</si>
  <si>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</si>
  <si>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</si>
  <si>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</si>
  <si>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</si>
  <si>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</si>
  <si>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</si>
  <si>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</si>
  <si>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</si>
  <si>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</si>
  <si>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</si>
  <si>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</si>
  <si>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</si>
  <si>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</si>
  <si>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</si>
  <si>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</si>
  <si>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</si>
  <si>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</si>
  <si>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</si>
  <si>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</si>
  <si>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</si>
  <si>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</si>
  <si>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</si>
  <si>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</si>
  <si>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</si>
  <si>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</si>
  <si>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</si>
  <si>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</si>
  <si>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</si>
  <si>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</si>
  <si>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</si>
  <si>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</si>
  <si>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</si>
  <si>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</si>
  <si>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</si>
  <si>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</si>
  <si>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</si>
  <si>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</si>
  <si>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</si>
  <si>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</si>
  <si>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</si>
  <si>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</si>
  <si>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</si>
  <si>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</si>
  <si>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</si>
  <si>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</si>
  <si>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</si>
  <si>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</si>
  <si>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</si>
  <si>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</si>
  <si>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</si>
  <si>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</si>
  <si>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</si>
  <si>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</si>
  <si>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</si>
  <si>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</si>
  <si>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</si>
  <si>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</si>
  <si>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</si>
  <si>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</si>
  <si>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</si>
  <si>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</si>
  <si>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</si>
  <si>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</si>
  <si>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</si>
  <si>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</si>
  <si>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</si>
  <si>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</si>
  <si>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</si>
  <si>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</si>
  <si>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</si>
  <si>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</si>
  <si>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</si>
  <si>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</si>
  <si>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</si>
  <si>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</si>
  <si>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</si>
  <si>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</si>
  <si>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</si>
  <si>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</si>
  <si>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</si>
  <si>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</si>
  <si>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</si>
  <si>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</si>
  <si>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</si>
  <si>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</si>
  <si>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</si>
  <si>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</si>
  <si>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</si>
  <si>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</si>
  <si>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</si>
  <si>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</si>
  <si>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</si>
  <si>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</si>
  <si>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</si>
  <si>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</si>
  <si>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</si>
  <si>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</si>
  <si>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</si>
  <si>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</si>
  <si>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</si>
  <si>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</si>
  <si>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</si>
  <si>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</si>
  <si>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</si>
  <si>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</si>
  <si>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</si>
  <si>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</si>
  <si>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</si>
  <si>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</si>
  <si>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</si>
  <si>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</si>
  <si>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</si>
  <si>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</si>
  <si>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</si>
  <si>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</si>
  <si>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</si>
  <si>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</si>
  <si>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</si>
  <si>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</si>
  <si>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</si>
  <si>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</si>
  <si>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</si>
  <si>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</si>
  <si>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</si>
  <si>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</si>
  <si>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</si>
  <si>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</si>
  <si>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</si>
  <si>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</si>
  <si>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</si>
  <si>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</si>
  <si>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</si>
  <si>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</si>
  <si>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</si>
  <si>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</si>
  <si>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</si>
  <si>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</si>
  <si>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</si>
  <si>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</si>
  <si>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</si>
  <si>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</si>
  <si>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</si>
  <si>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</si>
  <si>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</si>
  <si>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</si>
  <si>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</si>
  <si>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</si>
  <si>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</si>
  <si>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</si>
  <si>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</si>
  <si>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</si>
  <si>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</si>
  <si>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</si>
  <si>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</si>
  <si>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</si>
  <si>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</si>
  <si>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</si>
  <si>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</si>
  <si>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</si>
  <si>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</si>
  <si>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</si>
  <si>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</si>
  <si>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</si>
  <si>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</si>
  <si>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</si>
  <si>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</si>
  <si>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</si>
  <si>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</si>
  <si>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</si>
  <si>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</si>
  <si>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</si>
  <si>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</si>
  <si>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</si>
  <si>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</si>
  <si>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</si>
  <si>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</si>
  <si>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</si>
  <si>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</si>
  <si>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</si>
  <si>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</si>
  <si>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</si>
  <si>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</si>
  <si>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</si>
  <si>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</si>
  <si>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</si>
  <si>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</si>
  <si>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</si>
  <si>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</si>
  <si>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</si>
  <si>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</si>
  <si>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</si>
  <si>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</si>
  <si>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</si>
  <si>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</si>
  <si>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</si>
  <si>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</si>
  <si>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</si>
  <si>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</si>
  <si>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</si>
  <si>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</si>
  <si>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</si>
  <si>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</si>
  <si>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</si>
  <si>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</si>
  <si>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</si>
  <si>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</si>
  <si>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</si>
  <si>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</si>
  <si>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</si>
  <si>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</si>
  <si>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</si>
  <si>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</si>
  <si>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</si>
  <si>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</si>
  <si>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</si>
  <si>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</si>
  <si>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</si>
  <si>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</si>
  <si>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</si>
  <si>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</si>
  <si>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</si>
  <si>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</si>
  <si>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</si>
  <si>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</si>
  <si>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</si>
  <si>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</si>
  <si>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</si>
  <si>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</si>
  <si>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</si>
  <si>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</si>
  <si>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</si>
  <si>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</si>
  <si>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</si>
  <si>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</si>
  <si>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</si>
  <si>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</si>
  <si>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</si>
  <si>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</si>
  <si>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</si>
  <si>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</si>
  <si>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</si>
  <si>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</si>
  <si>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</si>
  <si>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</si>
  <si>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</si>
  <si>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</si>
  <si>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</si>
  <si>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</si>
  <si>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</si>
  <si>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</si>
  <si>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</si>
  <si>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</si>
  <si>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</si>
  <si>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</si>
  <si>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</si>
  <si>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</si>
  <si>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</si>
  <si>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</si>
  <si>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</si>
  <si>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</si>
  <si>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</si>
  <si>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</si>
  <si>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</si>
  <si>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</si>
  <si>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</si>
  <si>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</si>
  <si>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</si>
  <si>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</si>
  <si>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</si>
  <si>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</si>
  <si>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</si>
  <si>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</si>
  <si>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</si>
  <si>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</si>
  <si>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</si>
  <si>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</si>
  <si>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</si>
  <si>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</si>
  <si>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</si>
  <si>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</si>
  <si>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</si>
  <si>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</si>
  <si>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</si>
  <si>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</si>
  <si>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</si>
  <si>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</si>
  <si>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</si>
  <si>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</si>
  <si>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</si>
  <si>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</si>
  <si>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</si>
  <si>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</si>
  <si>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</si>
  <si>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</si>
  <si>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</si>
  <si>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</si>
  <si>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</si>
  <si>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</si>
  <si>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</si>
  <si>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</si>
  <si>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</si>
  <si>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</si>
  <si>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</si>
  <si>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</si>
  <si>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</si>
  <si>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</si>
  <si>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</si>
  <si>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</si>
  <si>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</si>
  <si>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</si>
  <si>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</si>
  <si>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</si>
  <si>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</si>
  <si>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</si>
  <si>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</si>
  <si>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</si>
  <si>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</si>
  <si>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</si>
  <si>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</si>
  <si>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</si>
  <si>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</si>
  <si>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</si>
  <si>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</si>
  <si>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</si>
  <si>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</si>
  <si>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</si>
  <si>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</si>
  <si>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</si>
  <si>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</si>
  <si>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</si>
  <si>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</si>
  <si>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</si>
  <si>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</si>
  <si>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</si>
  <si>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</si>
  <si>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</si>
  <si>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</si>
  <si>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</si>
  <si>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</si>
  <si>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</si>
  <si>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</si>
  <si>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</si>
  <si>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</si>
  <si>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</si>
  <si>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</si>
  <si>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</si>
  <si>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</si>
  <si>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</si>
  <si>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</si>
  <si>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</si>
  <si>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</si>
  <si>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</si>
  <si>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</si>
  <si>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</si>
  <si>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</si>
  <si>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</si>
  <si>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</si>
  <si>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</si>
  <si>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</si>
  <si>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</si>
  <si>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</si>
  <si>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</si>
  <si>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</si>
  <si>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</si>
  <si>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</si>
  <si>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</si>
  <si>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</si>
  <si>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</si>
  <si>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</si>
  <si>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</si>
  <si>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</si>
  <si>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</si>
  <si>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</si>
  <si>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</si>
  <si>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</si>
  <si>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</si>
  <si>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</si>
  <si>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</si>
  <si>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</si>
  <si>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</si>
  <si>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</si>
  <si>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</si>
  <si>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</si>
  <si>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</si>
  <si>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</si>
  <si>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</si>
  <si>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</si>
  <si>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</si>
  <si>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</si>
  <si>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</si>
  <si>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</si>
  <si>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</si>
  <si>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</si>
  <si>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</si>
  <si>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</si>
  <si>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</si>
  <si>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</si>
  <si>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</si>
  <si>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</si>
  <si>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</si>
  <si>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</si>
  <si>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</si>
  <si>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</si>
  <si>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</si>
  <si>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</si>
  <si>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</si>
  <si>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</si>
  <si>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</si>
  <si>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</si>
  <si>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</si>
  <si>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</si>
  <si>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</si>
  <si>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</si>
  <si>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</si>
  <si>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</si>
  <si>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</si>
  <si>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</si>
  <si>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</si>
  <si>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</si>
  <si>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</si>
  <si>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</si>
  <si>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</si>
  <si>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</si>
  <si>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</si>
  <si>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</si>
  <si>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</si>
  <si>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</si>
  <si>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</si>
  <si>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</si>
  <si>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</si>
  <si>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</si>
  <si>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</si>
  <si>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</si>
  <si>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</si>
  <si>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</si>
  <si>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</si>
  <si>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</si>
  <si>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</si>
  <si>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</si>
  <si>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</si>
  <si>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</si>
  <si>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</si>
  <si>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</si>
  <si>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</si>
  <si>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</si>
  <si>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</si>
  <si>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</si>
  <si>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</si>
  <si>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</si>
  <si>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</si>
  <si>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</si>
  <si>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</si>
  <si>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</si>
  <si>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</si>
  <si>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</si>
  <si>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</si>
  <si>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</si>
  <si>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</si>
  <si>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</si>
  <si>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</si>
  <si>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</si>
  <si>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</si>
  <si>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</si>
  <si>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</si>
  <si>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</si>
  <si>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</si>
  <si>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</si>
  <si>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</si>
  <si>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</si>
  <si>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</si>
  <si>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</si>
  <si>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</si>
  <si>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</si>
  <si>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</si>
  <si>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</si>
  <si>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</si>
  <si>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</si>
  <si>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</si>
  <si>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</si>
  <si>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</si>
  <si>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</si>
  <si>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</si>
  <si>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</si>
  <si>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</si>
  <si>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</si>
  <si>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</si>
  <si>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</si>
  <si>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</si>
  <si>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</si>
  <si>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</si>
  <si>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</si>
  <si>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</si>
  <si>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</si>
  <si>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</si>
  <si>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</si>
  <si>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</si>
  <si>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</si>
  <si>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</si>
  <si>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</si>
  <si>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</si>
  <si>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</si>
  <si>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</si>
  <si>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</si>
  <si>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</si>
  <si>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</si>
  <si>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</si>
  <si>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</si>
  <si>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</si>
  <si>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</si>
  <si>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</si>
  <si>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</si>
  <si>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</si>
  <si>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</si>
  <si>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</si>
  <si>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</si>
  <si>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</si>
  <si>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</si>
  <si>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</si>
  <si>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</si>
  <si>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</si>
  <si>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</si>
  <si>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</si>
  <si>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</si>
  <si>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</si>
  <si>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</si>
  <si>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</si>
  <si>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</si>
  <si>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</si>
  <si>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</si>
  <si>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</si>
  <si>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</si>
  <si>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</si>
  <si>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</si>
  <si>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</si>
  <si>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</si>
  <si>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</si>
  <si>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</si>
  <si>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</si>
  <si>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</si>
  <si>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</si>
  <si>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</si>
  <si>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</si>
  <si>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</si>
  <si>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</si>
  <si>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</si>
  <si>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</si>
  <si>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</si>
  <si>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</si>
  <si>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</si>
  <si>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</si>
  <si>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</si>
  <si>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</si>
  <si>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</si>
  <si>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</si>
  <si>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</si>
  <si>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</si>
  <si>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</si>
  <si>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</si>
  <si>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</si>
  <si>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</si>
  <si>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</si>
  <si>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</si>
  <si>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</si>
  <si>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</si>
  <si>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</si>
  <si>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</si>
  <si>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</si>
  <si>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</si>
  <si>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</si>
  <si>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</si>
  <si>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</si>
  <si>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</si>
  <si>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</si>
  <si>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</si>
  <si>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</si>
  <si>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</si>
  <si>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</si>
  <si>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</si>
  <si>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</si>
  <si>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</si>
  <si>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</si>
  <si>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</si>
  <si>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</si>
  <si>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</si>
  <si>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</si>
  <si>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</si>
  <si>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</si>
  <si>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</si>
  <si>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</si>
  <si>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</si>
  <si>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</si>
  <si>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</si>
  <si>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</si>
  <si>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</si>
  <si>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</si>
  <si>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</si>
  <si>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</si>
  <si>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</si>
  <si>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</si>
  <si>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</si>
  <si>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</si>
  <si>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</si>
  <si>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</si>
  <si>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</si>
  <si>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</si>
  <si>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</si>
  <si>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</si>
  <si>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</si>
  <si>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</si>
  <si>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</si>
  <si>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</si>
  <si>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</si>
  <si>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</si>
  <si>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</si>
  <si>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</si>
  <si>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</si>
  <si>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</si>
  <si>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</si>
  <si>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</si>
  <si>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</si>
  <si>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</si>
  <si>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</si>
  <si>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</si>
  <si>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</si>
  <si>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</si>
  <si>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</si>
  <si>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</si>
  <si>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</si>
  <si>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</si>
  <si>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</si>
  <si>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</si>
  <si>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</si>
  <si>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</si>
  <si>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</si>
  <si>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</si>
  <si>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</si>
  <si>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</si>
  <si>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</si>
  <si>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</si>
  <si>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</si>
  <si>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</si>
  <si>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</si>
  <si>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</si>
  <si>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</si>
  <si>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</si>
  <si>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</si>
  <si>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</si>
  <si>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</si>
  <si>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</si>
  <si>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</si>
  <si>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</si>
  <si>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</si>
  <si>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</si>
  <si>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</si>
  <si>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</si>
  <si>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</si>
  <si>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</si>
  <si>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</si>
  <si>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</si>
  <si>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</si>
  <si>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</si>
  <si>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</si>
  <si>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</si>
  <si>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</si>
  <si>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</si>
  <si>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</si>
  <si>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</si>
  <si>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</si>
  <si>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</si>
  <si>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</si>
  <si>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</si>
  <si>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</si>
  <si>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</si>
  <si>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</si>
  <si>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</si>
  <si>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</si>
  <si>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</si>
  <si>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</si>
  <si>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</si>
  <si>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</si>
  <si>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</si>
  <si>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</si>
  <si>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</si>
  <si>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</si>
  <si>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</si>
  <si>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</si>
  <si>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</si>
  <si>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</si>
  <si>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</si>
  <si>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</si>
  <si>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</si>
  <si>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</si>
  <si>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</si>
  <si>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</si>
  <si>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</si>
  <si>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</si>
  <si>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</si>
  <si>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</si>
  <si>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</si>
  <si>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</si>
  <si>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</si>
  <si>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</si>
  <si>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</si>
  <si>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</si>
  <si>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</si>
  <si>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</si>
  <si>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</si>
  <si>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</si>
  <si>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</si>
  <si>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</si>
  <si>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</si>
  <si>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</si>
  <si>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</si>
  <si>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</si>
  <si>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</si>
  <si>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</si>
  <si>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</si>
  <si>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</si>
  <si>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</si>
  <si>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</si>
  <si>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</si>
  <si>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</si>
  <si>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</si>
  <si>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</si>
  <si>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</si>
  <si>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</si>
  <si>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</si>
  <si>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</si>
  <si>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</si>
  <si>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</si>
  <si>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</si>
  <si>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</si>
  <si>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</si>
  <si>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</si>
  <si>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</si>
  <si>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</si>
  <si>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</si>
  <si>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</si>
  <si>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</si>
  <si>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</si>
  <si>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</si>
  <si>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</si>
  <si>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</si>
  <si>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</si>
  <si>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</si>
  <si>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</si>
  <si>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</si>
  <si>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</si>
  <si>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</si>
  <si>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</si>
  <si>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</si>
  <si>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</si>
  <si>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</si>
  <si>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</si>
  <si>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</si>
  <si>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</si>
  <si>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</si>
  <si>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</si>
  <si>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</si>
  <si>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</si>
  <si>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</si>
  <si>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</si>
  <si>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</si>
  <si>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</si>
  <si>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</si>
  <si>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</si>
  <si>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</si>
  <si>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</si>
  <si>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</si>
  <si>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</si>
  <si>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</si>
  <si>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</si>
  <si>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</si>
  <si>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</si>
  <si>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</si>
  <si>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</si>
  <si>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</si>
  <si>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</si>
  <si>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</si>
  <si>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</si>
  <si>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</si>
  <si>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</si>
  <si>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</si>
  <si>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</si>
  <si>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</si>
  <si>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</si>
  <si>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</si>
  <si>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</si>
  <si>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</si>
  <si>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</si>
  <si>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</si>
  <si>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</si>
  <si>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</si>
  <si>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</si>
  <si>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</si>
  <si>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</si>
  <si>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</si>
  <si>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</si>
  <si>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</si>
  <si>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</si>
  <si>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</si>
  <si>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</si>
  <si>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</si>
  <si>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</si>
  <si>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</si>
  <si>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</si>
  <si>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</si>
  <si>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</si>
  <si>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</si>
  <si>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</si>
  <si>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</si>
  <si>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</si>
  <si>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</si>
  <si>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</si>
  <si>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</si>
  <si>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</si>
  <si>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</si>
  <si>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</si>
  <si>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</si>
  <si>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</si>
  <si>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</si>
  <si>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</si>
  <si>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</si>
  <si>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</si>
  <si>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</si>
  <si>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</si>
  <si>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</si>
  <si>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</si>
  <si>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</si>
  <si>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</si>
  <si>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</si>
  <si>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</si>
  <si>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</si>
  <si>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</si>
  <si>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</si>
  <si>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</si>
  <si>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</si>
  <si>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</si>
  <si>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</si>
  <si>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</si>
  <si>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</si>
  <si>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</si>
  <si>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</si>
  <si>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</si>
  <si>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</si>
  <si>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</si>
  <si>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</si>
  <si>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</si>
  <si>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</si>
  <si>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</si>
  <si>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</si>
  <si>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</si>
  <si>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</si>
  <si>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</si>
  <si>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</si>
  <si>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</si>
  <si>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</si>
  <si>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</si>
  <si>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</si>
  <si>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</si>
  <si>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</si>
  <si>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</si>
  <si>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</si>
  <si>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</si>
  <si>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</si>
  <si>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</si>
  <si>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</si>
  <si>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</si>
  <si>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</si>
  <si>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</si>
  <si>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</si>
  <si>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</si>
  <si>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</si>
  <si>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</si>
  <si>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</si>
  <si>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</si>
  <si>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</si>
  <si>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</si>
  <si>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</si>
  <si>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</si>
  <si>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</si>
  <si>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</si>
  <si>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</si>
  <si>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</si>
  <si>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</si>
  <si>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</si>
  <si>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</si>
  <si>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</si>
  <si>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</si>
  <si>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</si>
  <si>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</si>
  <si>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</si>
  <si>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</si>
  <si>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</si>
  <si>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</si>
  <si>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</si>
  <si>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</si>
  <si>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</si>
  <si>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</si>
  <si>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</si>
  <si>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</si>
  <si>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</si>
  <si>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</si>
  <si>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</si>
  <si>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</si>
  <si>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</si>
  <si>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</si>
  <si>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</si>
  <si>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</si>
  <si>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</si>
  <si>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</si>
  <si>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</si>
  <si>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</si>
  <si>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</si>
  <si>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</si>
  <si>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</si>
  <si>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</si>
  <si>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</si>
  <si>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</si>
  <si>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</si>
  <si>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</si>
  <si>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</si>
  <si>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</si>
  <si>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</si>
  <si>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</si>
  <si>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</si>
  <si>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</si>
  <si>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</si>
  <si>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</si>
  <si>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</si>
  <si>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</si>
  <si>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</si>
  <si>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</si>
  <si>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</si>
  <si>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</si>
  <si>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</si>
  <si>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</si>
  <si>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</si>
  <si>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</si>
  <si>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</si>
  <si>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</si>
  <si>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</si>
  <si>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</si>
  <si>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</si>
  <si>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</si>
  <si>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</si>
  <si>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</si>
  <si>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</si>
  <si>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</si>
  <si>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</si>
  <si>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</si>
  <si>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</si>
  <si>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</si>
  <si>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</si>
  <si>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</si>
  <si>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</si>
  <si>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</si>
  <si>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</si>
  <si>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</si>
  <si>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</si>
  <si>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</si>
  <si>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</si>
  <si>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</si>
  <si>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</si>
  <si>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</si>
  <si>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</si>
  <si>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</si>
  <si>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</si>
  <si>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</si>
  <si>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</si>
  <si>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</si>
  <si>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</si>
  <si>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</si>
  <si>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</si>
  <si>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</si>
  <si>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</si>
  <si>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</si>
  <si>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</si>
  <si>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</si>
  <si>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</si>
  <si>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</si>
  <si>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</si>
  <si>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</si>
  <si>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</si>
  <si>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</si>
  <si>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</si>
  <si>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</si>
  <si>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</si>
  <si>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</si>
  <si>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</si>
  <si>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</si>
  <si>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</si>
  <si>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</si>
  <si>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</si>
  <si>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</si>
  <si>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</si>
  <si>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</si>
  <si>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</si>
  <si>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</si>
  <si>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</si>
  <si>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</si>
  <si>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</si>
  <si>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</si>
  <si>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</si>
  <si>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</si>
  <si>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</si>
  <si>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</si>
  <si>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</si>
  <si>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</si>
  <si>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</si>
  <si>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</si>
  <si>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</si>
  <si>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</si>
  <si>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</si>
  <si>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</si>
  <si>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</si>
  <si>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</si>
  <si>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</si>
  <si>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</si>
  <si>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</si>
  <si>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</si>
  <si>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</si>
  <si>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</si>
  <si>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</si>
  <si>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</si>
  <si>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</si>
  <si>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</si>
  <si>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</si>
  <si>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</si>
  <si>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</si>
  <si>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</si>
  <si>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</si>
  <si>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</si>
  <si>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</si>
  <si>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</si>
  <si>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</si>
  <si>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</si>
  <si>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</si>
  <si>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</si>
  <si>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</si>
  <si>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</si>
  <si>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</si>
  <si>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</si>
  <si>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</si>
  <si>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</si>
  <si>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</si>
  <si>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</si>
  <si>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</si>
  <si>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</si>
  <si>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</si>
  <si>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</si>
  <si>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</si>
  <si>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</si>
  <si>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</si>
  <si>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</si>
  <si>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</si>
  <si>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</si>
  <si>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</si>
  <si>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</si>
  <si>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</si>
  <si>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</si>
  <si>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</si>
  <si>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</si>
  <si>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</si>
  <si>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</si>
  <si>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</si>
  <si>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</si>
  <si>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</si>
  <si>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</si>
  <si>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</si>
  <si>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</si>
  <si>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</si>
  <si>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</si>
  <si>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</si>
  <si>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</si>
  <si>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</si>
  <si>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</si>
  <si>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</si>
  <si>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</si>
  <si>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</si>
  <si>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</si>
  <si>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</si>
  <si>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</si>
  <si>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</si>
  <si>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</si>
  <si>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</si>
  <si>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</si>
  <si>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</si>
  <si>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</si>
  <si>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</si>
  <si>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</si>
  <si>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</si>
  <si>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</si>
  <si>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</si>
  <si>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</si>
  <si>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</si>
  <si>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</si>
  <si>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</si>
  <si>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</si>
  <si>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</si>
  <si>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</si>
  <si>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</si>
  <si>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</si>
  <si>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</si>
  <si>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</si>
  <si>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</si>
  <si>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</si>
  <si>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</si>
  <si>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</si>
  <si>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</si>
  <si>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</si>
  <si>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</si>
  <si>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</si>
  <si>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</si>
  <si>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</si>
  <si>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</si>
  <si>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</si>
  <si>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</si>
  <si>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</si>
  <si>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</si>
  <si>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</si>
  <si>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</si>
  <si>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</si>
  <si>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</si>
  <si>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</si>
  <si>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</si>
  <si>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</si>
  <si>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</si>
  <si>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</si>
  <si>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</si>
  <si>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</si>
  <si>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</si>
  <si>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</si>
  <si>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</si>
  <si>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</si>
  <si>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</si>
  <si>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</si>
  <si>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</si>
  <si>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</si>
  <si>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</si>
  <si>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</si>
  <si>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</si>
  <si>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</si>
  <si>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</si>
  <si>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</si>
  <si>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</si>
  <si>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</si>
  <si>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</si>
  <si>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</si>
  <si>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</si>
  <si>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</si>
  <si>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</si>
  <si>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</si>
  <si>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</si>
  <si>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</si>
  <si>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</si>
  <si>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</si>
  <si>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</si>
  <si>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</si>
  <si>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</si>
  <si>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</si>
  <si>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</si>
  <si>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</si>
  <si>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</si>
  <si>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</si>
  <si>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</si>
  <si>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</si>
  <si>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</si>
  <si>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</si>
  <si>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</si>
  <si>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</si>
  <si>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</si>
  <si>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</si>
  <si>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</si>
  <si>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</si>
  <si>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</si>
  <si>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</si>
  <si>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</si>
  <si>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</si>
  <si>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</si>
  <si>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</si>
  <si>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</si>
  <si>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</si>
  <si>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</si>
  <si>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</si>
  <si>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</si>
  <si>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</si>
  <si>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</si>
  <si>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</si>
  <si>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</si>
  <si>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</si>
  <si>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</si>
  <si>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</si>
  <si>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</si>
  <si>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</si>
  <si>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</si>
  <si>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</si>
  <si>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</si>
  <si>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</si>
  <si>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</si>
  <si>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</si>
  <si>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</si>
  <si>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</si>
  <si>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</si>
  <si>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</si>
  <si>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</si>
  <si>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</si>
  <si>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</si>
  <si>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</si>
  <si>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</si>
  <si>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</si>
  <si>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</si>
  <si>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</si>
  <si>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</si>
  <si>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</si>
  <si>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</si>
  <si>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</si>
  <si>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</si>
  <si>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</si>
  <si>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</si>
  <si>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</si>
  <si>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</si>
  <si>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</si>
  <si>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</si>
  <si>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</si>
  <si>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</si>
  <si>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</si>
  <si>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</si>
  <si>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</si>
  <si>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</si>
  <si>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</si>
  <si>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</si>
  <si>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</si>
  <si>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</si>
  <si>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</si>
  <si>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</si>
  <si>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</si>
  <si>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</si>
  <si>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</si>
  <si>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</si>
  <si>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</si>
  <si>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</si>
  <si>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</si>
  <si>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</si>
  <si>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</si>
  <si>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</si>
  <si>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</si>
  <si>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</si>
  <si>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</si>
  <si>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</si>
  <si>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</si>
  <si>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</si>
  <si>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</si>
  <si>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</si>
  <si>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</si>
  <si>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</si>
  <si>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</si>
  <si>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</si>
  <si>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</si>
  <si>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</si>
  <si>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</si>
  <si>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</si>
  <si>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</si>
  <si>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</si>
  <si>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</si>
  <si>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</si>
  <si>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</si>
  <si>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</si>
  <si>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</si>
  <si>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</si>
  <si>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</si>
  <si>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</si>
  <si>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</si>
  <si>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</si>
  <si>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</si>
  <si>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</si>
  <si>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</si>
  <si>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</si>
  <si>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</si>
  <si>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</si>
  <si>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</si>
  <si>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</si>
  <si>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</si>
  <si>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</si>
  <si>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</si>
  <si>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</si>
  <si>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</si>
  <si>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</si>
  <si>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</si>
  <si>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</si>
  <si>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</si>
  <si>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</si>
  <si>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</si>
  <si>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</si>
  <si>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</si>
  <si>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</si>
  <si>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</si>
  <si>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</si>
  <si>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</si>
  <si>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</si>
  <si>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</si>
  <si>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</si>
  <si>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</si>
  <si>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</si>
  <si>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</si>
  <si>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</si>
  <si>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</si>
  <si>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</si>
  <si>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</si>
  <si>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</si>
  <si>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</si>
  <si>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</si>
  <si>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</si>
  <si>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</si>
  <si>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</si>
  <si>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</si>
  <si>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</si>
  <si>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</si>
  <si>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</si>
  <si>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</si>
  <si>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</si>
  <si>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</si>
  <si>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</si>
  <si>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</si>
  <si>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</si>
  <si>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</si>
  <si>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</si>
  <si>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</si>
  <si>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</si>
  <si>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</si>
  <si>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</si>
  <si>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</si>
  <si>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</si>
  <si>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</si>
  <si>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</si>
  <si>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</si>
  <si>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</si>
  <si>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</si>
  <si>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</si>
  <si>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</si>
  <si>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</si>
  <si>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</si>
  <si>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</si>
  <si>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</si>
  <si>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</si>
  <si>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</si>
  <si>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</si>
  <si>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</si>
  <si>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</si>
  <si>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</si>
  <si>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</si>
  <si>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</si>
  <si>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</si>
  <si>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</si>
  <si>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</si>
  <si>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</si>
  <si>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</si>
  <si>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</si>
  <si>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</si>
  <si>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</si>
  <si>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</si>
  <si>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</si>
  <si>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</si>
  <si>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</si>
  <si>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</si>
  <si>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</si>
  <si>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</si>
  <si>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</si>
  <si>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</si>
  <si>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</si>
  <si>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</si>
  <si>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</si>
  <si>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</si>
  <si>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</si>
  <si>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</si>
  <si>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</si>
  <si>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</si>
  <si>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</si>
  <si>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</si>
  <si>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</si>
  <si>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</si>
  <si>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</si>
  <si>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</si>
  <si>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</si>
  <si>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</si>
  <si>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</si>
  <si>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</si>
  <si>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</si>
  <si>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</si>
  <si>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</si>
  <si>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</si>
  <si>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</si>
  <si>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</si>
  <si>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</si>
  <si>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</si>
  <si>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</si>
  <si>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</si>
  <si>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</si>
  <si>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</si>
  <si>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</si>
  <si>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</si>
  <si>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</si>
  <si>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</si>
  <si>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</si>
  <si>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</si>
  <si>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</si>
  <si>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</si>
  <si>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</si>
  <si>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</si>
  <si>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</si>
  <si>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</si>
  <si>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</si>
  <si>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</si>
  <si>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</si>
  <si>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</si>
  <si>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</si>
  <si>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</si>
  <si>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</si>
  <si>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</si>
  <si>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</si>
  <si>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</si>
  <si>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</si>
  <si>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</si>
  <si>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</si>
  <si>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</si>
  <si>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</si>
  <si>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</si>
  <si>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</si>
  <si>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</si>
  <si>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</si>
  <si>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</si>
  <si>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</si>
  <si>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</si>
  <si>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</si>
  <si>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</si>
  <si>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</si>
  <si>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</si>
  <si>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</si>
  <si>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</si>
  <si>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</si>
  <si>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</si>
  <si>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</si>
  <si>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</si>
  <si>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</si>
  <si>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</si>
  <si>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</si>
  <si>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</si>
  <si>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</si>
  <si>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</si>
  <si>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</si>
  <si>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</si>
  <si>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</si>
  <si>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</si>
  <si>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</si>
  <si>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</si>
  <si>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</si>
  <si>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</si>
  <si>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</si>
  <si>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</si>
  <si>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</si>
  <si>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</si>
  <si>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</si>
  <si>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</si>
  <si>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</si>
  <si>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</si>
  <si>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</si>
  <si>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</si>
  <si>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</si>
  <si>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</si>
  <si>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</si>
  <si>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</si>
  <si>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</si>
  <si>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</si>
  <si>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</si>
  <si>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</si>
  <si>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</si>
  <si>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</si>
  <si>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</si>
  <si>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</si>
  <si>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</si>
  <si>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</si>
  <si>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</si>
  <si>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</si>
  <si>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</si>
  <si>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</si>
  <si>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</si>
  <si>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</si>
  <si>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</si>
  <si>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</si>
  <si>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</si>
  <si>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</si>
  <si>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</si>
  <si>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</si>
  <si>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</si>
  <si>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</si>
  <si>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</si>
  <si>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</si>
  <si>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</si>
  <si>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</si>
  <si>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</si>
  <si>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</si>
  <si>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</si>
  <si>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</si>
  <si>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</si>
  <si>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</si>
  <si>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</si>
  <si>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</si>
  <si>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</si>
  <si>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</si>
  <si>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</si>
  <si>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</si>
  <si>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</si>
  <si>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</si>
  <si>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</si>
  <si>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</si>
  <si>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</si>
  <si>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</si>
  <si>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</si>
  <si>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</si>
  <si>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</si>
  <si>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</si>
  <si>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</si>
  <si>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</si>
  <si>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</si>
  <si>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</si>
  <si>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</si>
  <si>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</si>
  <si>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</si>
  <si>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</si>
  <si>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</si>
  <si>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</si>
  <si>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</si>
  <si>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</si>
  <si>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</si>
  <si>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</si>
  <si>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</si>
  <si>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</si>
  <si>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</si>
  <si>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</si>
  <si>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</si>
  <si>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</si>
  <si>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</si>
  <si>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</si>
  <si>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</si>
  <si>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</si>
  <si>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</si>
  <si>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</si>
  <si>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</si>
  <si>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</si>
  <si>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</si>
  <si>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</si>
  <si>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</si>
  <si>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</si>
  <si>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</si>
  <si>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</si>
  <si>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</si>
  <si>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</si>
  <si>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</si>
  <si>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</si>
  <si>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</si>
  <si>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</si>
  <si>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</si>
  <si>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</si>
  <si>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</si>
  <si>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</si>
  <si>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</si>
  <si>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</si>
  <si>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</si>
  <si>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</si>
  <si>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</si>
  <si>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</si>
  <si>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</si>
  <si>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</si>
  <si>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</si>
  <si>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</si>
  <si>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</si>
  <si>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</si>
  <si>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</si>
  <si>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</si>
  <si>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</si>
  <si>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</si>
  <si>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</si>
  <si>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</si>
  <si>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</si>
  <si>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</si>
  <si>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</si>
  <si>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</si>
  <si>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</si>
  <si>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</si>
  <si>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</si>
  <si>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</si>
  <si>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</si>
  <si>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</si>
  <si>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</si>
  <si>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</si>
  <si>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</si>
  <si>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</si>
  <si>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</si>
  <si>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</si>
  <si>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</si>
  <si>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</si>
  <si>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</si>
  <si>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</si>
  <si>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</si>
  <si>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</si>
  <si>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</si>
  <si>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</si>
  <si>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</si>
  <si>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</si>
  <si>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</si>
  <si>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</si>
  <si>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</si>
  <si>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</si>
  <si>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</si>
  <si>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</si>
  <si>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</si>
  <si>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</si>
  <si>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</si>
  <si>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</si>
  <si>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</si>
  <si>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</si>
  <si>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</si>
  <si>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</si>
  <si>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</si>
  <si>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</si>
  <si>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</si>
  <si>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</si>
  <si>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</si>
  <si>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</si>
  <si>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</si>
  <si>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</si>
  <si>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</si>
  <si>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</si>
  <si>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</si>
  <si>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</si>
  <si>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</si>
  <si>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</si>
  <si>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</si>
  <si>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</si>
  <si>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</si>
  <si>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</si>
  <si>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</si>
  <si>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</si>
  <si>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</si>
  <si>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</si>
  <si>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</si>
  <si>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</si>
  <si>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</si>
  <si>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</si>
  <si>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</si>
  <si>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</si>
  <si>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</si>
  <si>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</si>
  <si>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</si>
  <si>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</si>
  <si>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</si>
  <si>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</si>
  <si>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</si>
  <si>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</si>
  <si>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</si>
  <si>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</si>
  <si>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</si>
  <si>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</si>
  <si>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</si>
  <si>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</si>
  <si>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</si>
  <si>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</si>
  <si>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</si>
  <si>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</si>
  <si>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</si>
  <si>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</si>
  <si>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</si>
  <si>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</si>
  <si>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</si>
  <si>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</si>
  <si>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</si>
  <si>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</si>
  <si>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</si>
  <si>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</si>
  <si>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</si>
  <si>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</si>
  <si>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</si>
  <si>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</si>
  <si>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</si>
  <si>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</si>
  <si>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</si>
  <si>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</si>
  <si>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</si>
  <si>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</si>
  <si>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</si>
  <si>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</si>
  <si>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</si>
  <si>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</si>
  <si>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</si>
  <si>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</si>
  <si>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</si>
  <si>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</si>
  <si>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</si>
  <si>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</si>
  <si>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</si>
  <si>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</si>
  <si>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</si>
  <si>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</si>
  <si>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</si>
  <si>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</si>
  <si>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</si>
  <si>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</si>
  <si>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</si>
  <si>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</si>
  <si>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</si>
  <si>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</si>
  <si>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</si>
  <si>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</si>
  <si>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</si>
  <si>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</si>
  <si>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</si>
  <si>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</si>
  <si>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</si>
  <si>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</si>
  <si>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</si>
  <si>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</si>
  <si>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</si>
  <si>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</si>
  <si>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</si>
  <si>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</si>
  <si>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</si>
  <si>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</si>
  <si>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</si>
  <si>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</si>
  <si>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</si>
  <si>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</si>
  <si>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</si>
  <si>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</si>
  <si>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</si>
  <si>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</si>
  <si>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</si>
  <si>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</si>
  <si>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</si>
  <si>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</si>
  <si>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</si>
  <si>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</si>
  <si>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</si>
  <si>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</si>
  <si>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</si>
  <si>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</si>
  <si>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</si>
  <si>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</si>
  <si>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</si>
  <si>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</si>
  <si>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</si>
  <si>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</si>
  <si>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</si>
  <si>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</si>
  <si>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</si>
  <si>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</si>
  <si>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</si>
  <si>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</si>
  <si>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</si>
  <si>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</si>
  <si>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</si>
  <si>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</si>
  <si>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</si>
  <si>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</si>
  <si>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</si>
  <si>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</si>
  <si>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</si>
  <si>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</si>
  <si>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</si>
  <si>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</si>
  <si>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</si>
  <si>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</si>
  <si>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</si>
  <si>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</si>
  <si>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</si>
  <si>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</si>
  <si>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</si>
  <si>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</si>
  <si>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</si>
  <si>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</si>
  <si>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</si>
  <si>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</si>
  <si>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</si>
  <si>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</si>
  <si>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</si>
  <si>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</si>
  <si>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</si>
  <si>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</si>
  <si>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</si>
  <si>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</si>
  <si>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</si>
  <si>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</si>
  <si>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</si>
  <si>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</si>
  <si>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</si>
  <si>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</si>
  <si>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</si>
  <si>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</si>
  <si>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</si>
  <si>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</si>
  <si>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</si>
  <si>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</si>
  <si>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</si>
  <si>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</si>
  <si>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</si>
  <si>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</si>
  <si>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</si>
  <si>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</si>
  <si>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</si>
  <si>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</si>
  <si>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</si>
  <si>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</si>
  <si>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</si>
  <si>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</si>
  <si>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</si>
  <si>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</si>
  <si>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</si>
  <si>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</si>
  <si>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</si>
  <si>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</si>
  <si>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</si>
  <si>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</si>
  <si>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</si>
  <si>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</si>
  <si>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</si>
  <si>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</si>
  <si>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</si>
  <si>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</si>
  <si>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</si>
  <si>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</si>
  <si>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</si>
  <si>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</si>
  <si>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</si>
  <si>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</si>
  <si>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</si>
  <si>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</si>
  <si>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</si>
  <si>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</si>
  <si>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</si>
  <si>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</si>
  <si>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</si>
  <si>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</si>
  <si>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</si>
  <si>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</si>
  <si>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</si>
  <si>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</si>
  <si>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</si>
  <si>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</si>
  <si>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</si>
  <si>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</si>
  <si>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</si>
  <si>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</si>
  <si>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</si>
  <si>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</si>
  <si>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</si>
  <si>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</si>
  <si>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</si>
  <si>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</si>
  <si>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</si>
  <si>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</si>
  <si>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</si>
  <si>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</si>
  <si>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</si>
  <si>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</si>
  <si>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</si>
  <si>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</si>
  <si>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</si>
  <si>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</si>
  <si>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</si>
  <si>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</si>
  <si>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</si>
  <si>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</si>
  <si>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</si>
  <si>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</si>
  <si>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</si>
  <si>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</si>
  <si>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</si>
  <si>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</si>
  <si>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</si>
  <si>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</si>
  <si>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</si>
  <si>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</si>
  <si>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</si>
  <si>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</si>
  <si>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</si>
  <si>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</si>
  <si>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</si>
  <si>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</si>
  <si>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</si>
  <si>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</si>
  <si>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</si>
  <si>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</si>
  <si>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</si>
  <si>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</si>
  <si>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</si>
  <si>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</si>
  <si>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</si>
  <si>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</si>
  <si>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</si>
  <si>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</si>
  <si>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</si>
  <si>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</si>
  <si>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</si>
  <si>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</si>
  <si>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</si>
  <si>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</si>
  <si>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</si>
  <si>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</si>
  <si>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</si>
  <si>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</si>
  <si>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</si>
  <si>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</si>
  <si>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</si>
  <si>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</si>
  <si>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</si>
  <si>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</si>
  <si>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</si>
  <si>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</si>
  <si>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</si>
  <si>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</si>
  <si>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</si>
  <si>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</si>
  <si>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</si>
  <si>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</si>
  <si>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</si>
  <si>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</si>
  <si>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</si>
  <si>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</si>
  <si>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</si>
  <si>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</si>
  <si>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</si>
  <si>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</si>
  <si>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</si>
  <si>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</si>
  <si>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</si>
  <si>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</si>
  <si>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</si>
  <si>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</si>
  <si>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</si>
  <si>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</si>
  <si>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</si>
  <si>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</si>
  <si>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</si>
  <si>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</si>
  <si>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</si>
  <si>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</si>
  <si>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</si>
  <si>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</si>
  <si>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</si>
  <si>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</si>
  <si>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</si>
  <si>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</si>
  <si>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</si>
  <si>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</si>
  <si>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</si>
  <si>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</si>
  <si>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</si>
  <si>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</si>
  <si>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</si>
  <si>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</si>
  <si>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</si>
  <si>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</si>
  <si>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</si>
  <si>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</si>
  <si>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</si>
  <si>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</si>
  <si>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</si>
  <si>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</si>
  <si>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</si>
  <si>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</si>
  <si>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</si>
  <si>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</si>
  <si>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</si>
  <si>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</si>
  <si>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</si>
  <si>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</si>
  <si>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</si>
  <si>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</si>
  <si>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</si>
  <si>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</si>
  <si>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</si>
  <si>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</si>
  <si>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</si>
  <si>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</si>
  <si>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</si>
  <si>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</si>
  <si>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</si>
  <si>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</si>
  <si>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</si>
  <si>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</si>
  <si>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</si>
  <si>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</si>
  <si>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</si>
  <si>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</si>
  <si>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</si>
  <si>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</si>
  <si>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</si>
  <si>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</si>
  <si>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</si>
  <si>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</si>
  <si>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</si>
  <si>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</si>
  <si>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</si>
  <si>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</si>
  <si>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</si>
  <si>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</si>
  <si>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</si>
  <si>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</si>
  <si>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</si>
  <si>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</si>
  <si>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</si>
  <si>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</si>
  <si>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</si>
  <si>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</si>
  <si>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</si>
  <si>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</si>
  <si>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</si>
  <si>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</si>
  <si>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</si>
  <si>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</si>
  <si>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</si>
  <si>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</si>
  <si>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</si>
  <si>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</si>
  <si>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</si>
  <si>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</si>
  <si>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</si>
  <si>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</si>
  <si>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</si>
  <si>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</si>
  <si>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</si>
  <si>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</si>
  <si>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</si>
  <si>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</si>
  <si>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</si>
  <si>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</si>
  <si>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</si>
  <si>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</si>
  <si>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</si>
  <si>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</si>
  <si>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</si>
  <si>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</si>
  <si>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</si>
  <si>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</si>
  <si>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</si>
  <si>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</si>
  <si>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</si>
  <si>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</si>
  <si>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</si>
  <si>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</si>
  <si>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</si>
  <si>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</si>
  <si>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</si>
  <si>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</si>
  <si>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</si>
  <si>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</si>
  <si>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</si>
  <si>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</si>
  <si>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</si>
  <si>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</si>
  <si>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</si>
  <si>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</si>
  <si>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</si>
  <si>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</si>
  <si>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</si>
  <si>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</si>
  <si>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</si>
  <si>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</si>
  <si>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</si>
  <si>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</si>
  <si>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</si>
  <si>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</si>
  <si>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</si>
  <si>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</si>
  <si>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</si>
  <si>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</si>
  <si>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</si>
  <si>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</si>
  <si>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</si>
  <si>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</si>
  <si>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</si>
  <si>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</si>
  <si>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</si>
  <si>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</si>
  <si>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</si>
  <si>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</si>
  <si>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</si>
  <si>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</si>
  <si>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</si>
  <si>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</si>
  <si>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</si>
  <si>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</si>
  <si>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</si>
  <si>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</si>
  <si>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</si>
  <si>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</si>
  <si>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</si>
  <si>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</si>
  <si>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</si>
  <si>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</si>
  <si>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</si>
  <si>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</si>
  <si>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</si>
  <si>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</si>
  <si>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</si>
  <si>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</si>
  <si>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</si>
  <si>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</si>
  <si>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</si>
  <si>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</si>
  <si>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</si>
  <si>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</si>
  <si>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</si>
  <si>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</si>
  <si>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</si>
  <si>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</si>
  <si>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</si>
  <si>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</si>
  <si>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</si>
  <si>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</si>
  <si>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</si>
  <si>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</si>
  <si>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</si>
  <si>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</si>
  <si>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</si>
  <si>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</si>
  <si>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</si>
  <si>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</si>
  <si>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</si>
  <si>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</si>
  <si>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</si>
  <si>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</si>
  <si>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</si>
  <si>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</si>
  <si>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</si>
  <si>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</si>
  <si>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</si>
  <si>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</si>
  <si>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</si>
  <si>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</si>
  <si>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</si>
  <si>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</si>
  <si>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</si>
  <si>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</si>
  <si>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</si>
  <si>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</si>
  <si>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</si>
  <si>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</si>
  <si>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</si>
  <si>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</si>
  <si>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</si>
  <si>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</si>
  <si>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</si>
  <si>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</si>
  <si>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</si>
  <si>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</si>
  <si>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</si>
  <si>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</si>
  <si>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</si>
  <si>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</si>
  <si>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</si>
  <si>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</si>
  <si>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</si>
  <si>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</si>
  <si>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</si>
  <si>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</si>
  <si>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</si>
  <si>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</si>
  <si>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</si>
  <si>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</si>
  <si>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</si>
  <si>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</si>
  <si>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</si>
  <si>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</si>
  <si>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</si>
  <si>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</si>
  <si>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</si>
  <si>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</si>
  <si>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</si>
  <si>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</si>
  <si>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</si>
  <si>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</si>
  <si>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</si>
  <si>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</si>
  <si>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</si>
  <si>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</si>
  <si>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</si>
  <si>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</si>
  <si>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</si>
  <si>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</si>
  <si>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</si>
  <si>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</si>
  <si>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</si>
  <si>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</si>
  <si>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</si>
  <si>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</si>
  <si>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</si>
  <si>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</si>
  <si>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</si>
  <si>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</si>
  <si>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</si>
  <si>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</si>
  <si>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</si>
  <si>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</si>
  <si>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</si>
  <si>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</si>
  <si>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</si>
  <si>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</si>
  <si>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</si>
  <si>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</si>
  <si>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</si>
  <si>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</si>
  <si>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</si>
  <si>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</si>
  <si>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</si>
  <si>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</si>
  <si>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</si>
  <si>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</si>
  <si>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</si>
  <si>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</si>
  <si>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</si>
  <si>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</si>
  <si>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</si>
  <si>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</si>
  <si>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</si>
  <si>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</si>
  <si>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</si>
  <si>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</si>
  <si>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</si>
  <si>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</si>
  <si>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</si>
  <si>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</si>
  <si>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</si>
  <si>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</si>
  <si>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</si>
  <si>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</si>
  <si>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</si>
  <si>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</si>
  <si>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</si>
  <si>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</si>
  <si>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</si>
  <si>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</si>
  <si>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</si>
  <si>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</si>
  <si>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</si>
  <si>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</si>
  <si>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</si>
  <si>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</si>
  <si>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</si>
  <si>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</si>
  <si>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</si>
  <si>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</si>
  <si>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</si>
  <si>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</si>
  <si>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</si>
  <si>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</si>
  <si>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</si>
  <si>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</si>
  <si>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</si>
  <si>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</si>
  <si>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</si>
  <si>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</si>
  <si>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</si>
  <si>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</si>
  <si>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</si>
  <si>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</si>
  <si>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</si>
  <si>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</si>
  <si>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</si>
  <si>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</si>
  <si>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</si>
  <si>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</si>
  <si>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</si>
  <si>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</si>
  <si>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</si>
  <si>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</si>
  <si>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</si>
  <si>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</si>
  <si>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</si>
  <si>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</si>
  <si>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</si>
  <si>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</si>
  <si>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</si>
  <si>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</si>
  <si>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</si>
  <si>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</si>
  <si>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</si>
  <si>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</si>
  <si>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</si>
  <si>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</si>
  <si>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</si>
  <si>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</si>
  <si>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</si>
  <si>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</si>
  <si>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</si>
  <si>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</si>
  <si>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</si>
  <si>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</si>
  <si>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</si>
  <si>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</si>
  <si>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</si>
  <si>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</si>
  <si>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</si>
  <si>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</si>
  <si>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</si>
  <si>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</si>
  <si>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</si>
  <si>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</si>
  <si>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</si>
  <si>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</si>
  <si>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</si>
  <si>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</si>
  <si>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</si>
  <si>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</si>
  <si>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</si>
  <si>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</si>
  <si>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</si>
  <si>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</si>
  <si>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</si>
  <si>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</si>
  <si>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</si>
  <si>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</si>
  <si>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</si>
  <si>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</si>
  <si>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</si>
  <si>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</si>
  <si>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</si>
  <si>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</si>
  <si>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</si>
  <si>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</si>
  <si>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</si>
  <si>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</si>
  <si>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</si>
  <si>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</si>
  <si>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</si>
  <si>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</si>
  <si>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</si>
  <si>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</si>
  <si>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</si>
  <si>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</si>
  <si>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</si>
  <si>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</si>
  <si>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</si>
  <si>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</si>
  <si>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</si>
  <si>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</si>
  <si>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</si>
  <si>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</si>
  <si>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</si>
  <si>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</si>
  <si>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</si>
  <si>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</si>
  <si>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</si>
  <si>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</si>
  <si>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</si>
  <si>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</si>
  <si>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</si>
  <si>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</si>
  <si>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</si>
  <si>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</si>
  <si>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</si>
  <si>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</si>
  <si>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</si>
  <si>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</si>
  <si>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</si>
  <si>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</si>
  <si>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</si>
  <si>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</si>
  <si>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</si>
  <si>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</si>
  <si>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</si>
  <si>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</si>
  <si>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</si>
  <si>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</si>
  <si>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</si>
  <si>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</si>
  <si>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</si>
  <si>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</si>
  <si>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</si>
  <si>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</si>
  <si>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</si>
  <si>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</si>
  <si>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</si>
  <si>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</si>
  <si>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</si>
  <si>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</si>
  <si>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</si>
  <si>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</si>
  <si>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</si>
  <si>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</si>
  <si>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</si>
  <si>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</si>
  <si>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</si>
  <si>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</si>
  <si>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</si>
  <si>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</si>
  <si>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</si>
  <si>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</si>
  <si>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</si>
  <si>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</si>
  <si>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</si>
  <si>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</si>
  <si>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</si>
  <si>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</si>
  <si>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</si>
  <si>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</si>
  <si>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</si>
  <si>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</si>
  <si>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</si>
  <si>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</si>
  <si>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</si>
  <si>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</si>
  <si>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</si>
  <si>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</si>
  <si>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</si>
  <si>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</si>
  <si>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</si>
  <si>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</si>
  <si>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</si>
  <si>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</si>
  <si>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</si>
  <si>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</si>
  <si>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</si>
  <si>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</si>
  <si>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</si>
  <si>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</si>
  <si>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</si>
  <si>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</si>
  <si>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</si>
  <si>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</si>
  <si>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</si>
  <si>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</si>
  <si>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</si>
  <si>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</si>
  <si>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</si>
  <si>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</si>
  <si>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</si>
  <si>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</si>
  <si>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</si>
  <si>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</si>
  <si>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</si>
  <si>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</si>
  <si>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</si>
  <si>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</si>
  <si>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</si>
  <si>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</si>
  <si>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</si>
  <si>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</si>
  <si>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</si>
  <si>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</si>
  <si>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</si>
  <si>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</si>
  <si>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</si>
  <si>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</si>
  <si>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</si>
  <si>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</si>
  <si>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</si>
  <si>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</si>
  <si>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</si>
  <si>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</si>
  <si>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</si>
  <si>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</si>
  <si>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</si>
  <si>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</si>
  <si>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</si>
  <si>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</si>
  <si>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</si>
  <si>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</si>
  <si>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</si>
  <si>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</si>
  <si>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</si>
  <si>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</si>
  <si>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</si>
  <si>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</si>
  <si>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</si>
  <si>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</si>
  <si>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</si>
  <si>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</si>
  <si>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</si>
  <si>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</si>
  <si>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</si>
  <si>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</si>
  <si>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</si>
  <si>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</si>
  <si>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</si>
  <si>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</si>
  <si>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</si>
  <si>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</si>
  <si>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</si>
  <si>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</si>
  <si>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</si>
  <si>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</si>
  <si>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</si>
  <si>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</si>
  <si>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</si>
  <si>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</si>
  <si>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</si>
  <si>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</si>
  <si>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</si>
  <si>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</si>
  <si>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</si>
  <si>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</si>
  <si>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</si>
  <si>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</si>
  <si>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</si>
  <si>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</si>
  <si>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</si>
  <si>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</si>
  <si>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</si>
  <si>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</si>
  <si>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</si>
  <si>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</si>
  <si>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</si>
  <si>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</si>
  <si>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</si>
  <si>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</si>
  <si>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</si>
  <si>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</si>
  <si>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</si>
  <si>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</si>
  <si>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</si>
  <si>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</si>
  <si>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</si>
  <si>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</si>
  <si>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</si>
  <si>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</si>
  <si>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</si>
  <si>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</si>
  <si>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</si>
  <si>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</si>
  <si>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</si>
  <si>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</si>
  <si>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</si>
  <si>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</si>
  <si>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</si>
  <si>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</si>
  <si>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</si>
  <si>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</si>
  <si>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</si>
  <si>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</si>
  <si>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</si>
  <si>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</si>
  <si>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</si>
  <si>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</si>
  <si>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</si>
  <si>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</si>
  <si>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</si>
  <si>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</si>
  <si>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</si>
  <si>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</si>
  <si>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</si>
  <si>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</si>
  <si>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</si>
  <si>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</si>
  <si>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</si>
  <si>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</si>
  <si>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</si>
  <si>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</si>
  <si>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</si>
  <si>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</si>
  <si>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</si>
  <si>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</si>
  <si>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</si>
  <si>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</si>
  <si>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</si>
  <si>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</si>
  <si>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</si>
  <si>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</si>
  <si>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</si>
  <si>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</si>
  <si>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</si>
  <si>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</si>
  <si>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</si>
  <si>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</si>
  <si>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</si>
  <si>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</si>
  <si>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</si>
  <si>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</si>
  <si>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</si>
  <si>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</si>
  <si>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</si>
  <si>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</si>
  <si>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</si>
  <si>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</si>
  <si>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</si>
  <si>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</si>
  <si>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</si>
  <si>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</si>
  <si>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</si>
  <si>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</si>
  <si>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</si>
  <si>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</si>
  <si>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</si>
  <si>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</si>
  <si>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</si>
  <si>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</si>
  <si>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</si>
  <si>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</si>
  <si>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</si>
  <si>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</si>
  <si>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</si>
  <si>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</si>
  <si>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</si>
  <si>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</si>
  <si>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</si>
  <si>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</si>
  <si>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</si>
  <si>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</si>
  <si>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</si>
  <si>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</si>
  <si>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</si>
  <si>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</si>
  <si>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</si>
  <si>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</si>
  <si>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</si>
  <si>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</si>
  <si>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</si>
  <si>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</si>
  <si>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</si>
  <si>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</si>
  <si>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</si>
  <si>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</si>
  <si>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</si>
  <si>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</si>
  <si>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</si>
  <si>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</si>
  <si>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</si>
  <si>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</si>
  <si>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</si>
  <si>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</si>
  <si>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</si>
  <si>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</si>
  <si>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</si>
  <si>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</si>
  <si>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</si>
  <si>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</si>
  <si>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</si>
  <si>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</si>
  <si>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</si>
  <si>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</si>
  <si>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</si>
  <si>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</si>
  <si>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</si>
  <si>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</si>
  <si>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</si>
  <si>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</si>
  <si>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</si>
  <si>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</si>
  <si>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</si>
  <si>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</si>
  <si>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</si>
  <si>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</si>
  <si>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</si>
  <si>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</si>
  <si>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</si>
  <si>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</si>
  <si>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</si>
  <si>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</si>
  <si>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</si>
  <si>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</si>
  <si>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</si>
  <si>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</si>
  <si>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</si>
  <si>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</si>
  <si>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</si>
  <si>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</si>
  <si>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</si>
  <si>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</si>
  <si>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</si>
  <si>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</si>
  <si>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</si>
  <si>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</si>
  <si>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</si>
  <si>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</si>
  <si>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</si>
  <si>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</si>
  <si>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</si>
  <si>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</si>
  <si>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</si>
  <si>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</si>
  <si>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</si>
  <si>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</si>
  <si>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</si>
  <si>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</si>
  <si>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</si>
  <si>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</si>
  <si>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</si>
  <si>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</si>
  <si>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</si>
  <si>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</si>
  <si>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</si>
  <si>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</si>
  <si>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</si>
  <si>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</si>
  <si>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</si>
  <si>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</si>
  <si>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</si>
  <si>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</si>
  <si>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</si>
  <si>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</si>
  <si>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</si>
  <si>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</si>
  <si>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</si>
  <si>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</si>
  <si>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</si>
  <si>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</si>
  <si>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</si>
  <si>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</si>
  <si>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</si>
  <si>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</si>
  <si>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</si>
  <si>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</si>
  <si>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</si>
  <si>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</si>
  <si>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</si>
  <si>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</si>
  <si>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</si>
  <si>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</si>
  <si>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</si>
  <si>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</si>
  <si>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</si>
  <si>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</si>
  <si>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</si>
  <si>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</si>
  <si>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</si>
  <si>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</si>
  <si>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</si>
  <si>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</si>
  <si>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</si>
  <si>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</si>
  <si>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</si>
  <si>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</si>
  <si>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</si>
  <si>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</si>
  <si>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</si>
  <si>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</si>
  <si>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</si>
  <si>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</si>
  <si>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</si>
  <si>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</si>
  <si>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</si>
  <si>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</si>
  <si>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</si>
  <si>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</si>
  <si>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</si>
  <si>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</si>
  <si>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</si>
  <si>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</si>
  <si>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</si>
  <si>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</si>
  <si>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</si>
  <si>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</si>
  <si>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</si>
  <si>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</si>
  <si>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</si>
  <si>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</si>
  <si>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</si>
  <si>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</si>
  <si>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</si>
  <si>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</si>
  <si>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</si>
  <si>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</si>
  <si>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</si>
  <si>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</si>
  <si>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</si>
  <si>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</si>
  <si>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</si>
  <si>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</si>
  <si>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</si>
  <si>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</si>
  <si>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</si>
  <si>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</si>
  <si>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</si>
  <si>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</si>
  <si>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</si>
  <si>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</si>
  <si>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</si>
  <si>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</si>
  <si>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</si>
  <si>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</si>
  <si>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</si>
  <si>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</si>
  <si>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</si>
  <si>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</si>
  <si>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</si>
  <si>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</si>
  <si>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</si>
  <si>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</si>
  <si>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</si>
  <si>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</si>
  <si>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</si>
  <si>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</si>
  <si>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</si>
  <si>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</si>
  <si>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</si>
  <si>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</si>
  <si>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</si>
  <si>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</si>
  <si>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</si>
  <si>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</si>
  <si>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</si>
  <si>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</si>
  <si>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</si>
  <si>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</si>
  <si>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</si>
  <si>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</si>
  <si>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</si>
  <si>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</si>
  <si>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</si>
  <si>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</si>
  <si>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</si>
  <si>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</si>
  <si>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</si>
  <si>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</si>
  <si>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</si>
  <si>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</si>
  <si>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</si>
  <si>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</si>
  <si>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</si>
  <si>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</si>
  <si>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</si>
  <si>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</si>
  <si>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</si>
  <si>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</si>
  <si>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</si>
  <si>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</si>
  <si>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</si>
  <si>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</si>
  <si>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</si>
  <si>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</si>
  <si>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</si>
  <si>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</si>
  <si>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</si>
  <si>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</si>
  <si>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</si>
  <si>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</si>
  <si>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</si>
  <si>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</si>
  <si>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</si>
  <si>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</si>
  <si>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</si>
  <si>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</si>
  <si>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</si>
  <si>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</si>
  <si>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</si>
  <si>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</si>
  <si>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</si>
  <si>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</si>
  <si>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</si>
  <si>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</si>
  <si>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</si>
  <si>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</si>
  <si>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</si>
  <si>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</si>
  <si>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</si>
  <si>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</si>
  <si>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</si>
  <si>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</si>
  <si>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</si>
  <si>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</si>
  <si>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</si>
  <si>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</si>
  <si>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</si>
  <si>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</si>
  <si>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</si>
  <si>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</si>
  <si>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</si>
  <si>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</si>
  <si>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</si>
  <si>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</si>
  <si>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</si>
  <si>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</si>
  <si>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</si>
  <si>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</si>
  <si>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</si>
  <si>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</si>
  <si>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</si>
  <si>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</si>
  <si>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</si>
  <si>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</si>
  <si>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</si>
  <si>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</si>
  <si>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</si>
  <si>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</si>
  <si>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</si>
  <si>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</si>
  <si>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</si>
  <si>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</si>
  <si>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</si>
  <si>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</si>
  <si>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</si>
  <si>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</si>
  <si>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</si>
  <si>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</si>
  <si>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</si>
  <si>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</si>
  <si>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</si>
  <si>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</si>
  <si>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</si>
  <si>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</si>
  <si>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</si>
  <si>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</si>
  <si>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</si>
  <si>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</si>
  <si>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</si>
  <si>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</si>
  <si>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</si>
  <si>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</si>
  <si>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</si>
  <si>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</si>
  <si>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</si>
  <si>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</si>
  <si>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</si>
  <si>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</si>
  <si>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</si>
  <si>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</si>
  <si>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</si>
  <si>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</si>
  <si>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</si>
  <si>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</si>
  <si>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</si>
  <si>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</si>
  <si>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</si>
  <si>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</si>
  <si>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</si>
  <si>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</si>
  <si>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</si>
  <si>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</si>
  <si>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</si>
  <si>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</si>
  <si>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</si>
  <si>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</si>
  <si>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</si>
  <si>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</si>
  <si>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</si>
  <si>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</si>
  <si>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</si>
  <si>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</si>
  <si>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</si>
  <si>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</si>
  <si>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</si>
  <si>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</si>
  <si>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</si>
  <si>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</si>
  <si>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</si>
  <si>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</si>
  <si>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</si>
  <si>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</si>
  <si>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</si>
  <si>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</si>
  <si>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</si>
  <si>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</si>
  <si>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</si>
  <si>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</si>
  <si>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</si>
  <si>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</si>
  <si>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</si>
  <si>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</si>
  <si>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</si>
  <si>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</si>
  <si>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</si>
  <si>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</si>
  <si>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</si>
  <si>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</si>
  <si>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</si>
  <si>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</si>
  <si>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</si>
  <si>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</si>
  <si>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</si>
  <si>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</si>
  <si>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</si>
  <si>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</si>
  <si>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</si>
  <si>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</si>
  <si>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</si>
  <si>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</si>
  <si>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</si>
  <si>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</si>
  <si>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</si>
  <si>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</si>
  <si>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</si>
  <si>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</si>
  <si>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</si>
  <si>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</si>
  <si>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</si>
  <si>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</si>
  <si>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</si>
  <si>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</si>
  <si>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</si>
  <si>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</si>
  <si>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</si>
  <si>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</si>
  <si>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</si>
  <si>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</si>
  <si>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</si>
  <si>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</si>
  <si>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</si>
  <si>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</si>
  <si>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</si>
  <si>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</si>
  <si>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</si>
  <si>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</si>
  <si>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</si>
  <si>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</si>
  <si>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</si>
  <si>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</si>
  <si>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</si>
  <si>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</si>
  <si>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</si>
  <si>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</si>
  <si>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</si>
  <si>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</si>
  <si>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</si>
  <si>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</si>
  <si>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</si>
  <si>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</si>
  <si>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</si>
  <si>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</si>
  <si>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</si>
  <si>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</si>
  <si>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</si>
  <si>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</si>
  <si>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</si>
  <si>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</si>
  <si>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</si>
  <si>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</si>
  <si>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</si>
  <si>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</si>
  <si>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</si>
  <si>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</si>
  <si>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</si>
  <si>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</si>
  <si>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</si>
  <si>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</si>
  <si>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</si>
  <si>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</si>
  <si>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</si>
  <si>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</si>
  <si>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</si>
  <si>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</si>
  <si>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</si>
  <si>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</si>
  <si>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</si>
  <si>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</si>
  <si>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</si>
  <si>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</si>
  <si>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</si>
  <si>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</si>
  <si>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</si>
  <si>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</si>
  <si>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</si>
  <si>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</si>
  <si>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</si>
  <si>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</si>
  <si>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</si>
  <si>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</si>
  <si>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</si>
  <si>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</si>
  <si>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</si>
  <si>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</si>
  <si>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</si>
  <si>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</si>
  <si>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</si>
  <si>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</si>
  <si>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</si>
  <si>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</si>
  <si>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</si>
  <si>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</si>
  <si>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</si>
  <si>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</si>
  <si>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</si>
  <si>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</si>
  <si>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</si>
  <si>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</si>
  <si>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</si>
  <si>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</si>
  <si>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</si>
  <si>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</si>
  <si>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</si>
  <si>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</si>
  <si>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</si>
  <si>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</si>
  <si>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</si>
  <si>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</si>
  <si>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</si>
  <si>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</si>
  <si>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</si>
  <si>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</si>
  <si>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</si>
  <si>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</si>
  <si>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</si>
  <si>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</si>
  <si>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</si>
  <si>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</si>
  <si>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</si>
  <si>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</si>
  <si>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</si>
  <si>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</si>
  <si>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</si>
  <si>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</si>
  <si>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</si>
  <si>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</si>
  <si>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</si>
  <si>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</si>
  <si>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</si>
  <si>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</si>
  <si>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</si>
  <si>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</si>
  <si>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</si>
  <si>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</si>
  <si>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</si>
  <si>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</si>
  <si>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</si>
  <si>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</si>
  <si>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</si>
  <si>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</si>
  <si>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</si>
  <si>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</si>
  <si>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</si>
  <si>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</si>
  <si>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</si>
  <si>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</si>
  <si>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</si>
  <si>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</si>
  <si>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</si>
  <si>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</si>
  <si>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</si>
  <si>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</si>
  <si>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</si>
  <si>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</si>
  <si>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</si>
  <si>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</si>
  <si>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</si>
  <si>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</si>
  <si>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</si>
  <si>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</si>
  <si>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</si>
  <si>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</si>
  <si>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</si>
  <si>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</si>
  <si>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</si>
  <si>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</si>
  <si>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</si>
  <si>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</si>
  <si>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</si>
  <si>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</si>
  <si>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</si>
  <si>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</si>
  <si>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</si>
  <si>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</si>
  <si>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</si>
  <si>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</si>
  <si>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</si>
  <si>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</si>
  <si>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</si>
  <si>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</si>
  <si>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</si>
  <si>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</si>
  <si>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</si>
  <si>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</si>
  <si>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</si>
  <si>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</si>
  <si>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</si>
  <si>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</si>
  <si>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</si>
  <si>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</si>
  <si>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</si>
  <si>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</si>
  <si>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</si>
  <si>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</si>
  <si>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</si>
  <si>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</si>
  <si>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</si>
  <si>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</si>
  <si>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</si>
  <si>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</si>
  <si>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</si>
  <si>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</si>
  <si>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</si>
  <si>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</si>
  <si>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</si>
  <si>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</si>
  <si>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</si>
  <si>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</si>
  <si>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</si>
  <si>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</si>
  <si>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</si>
  <si>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</si>
  <si>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</si>
  <si>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</si>
  <si>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</si>
  <si>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</si>
  <si>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</si>
  <si>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</si>
  <si>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</si>
  <si>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</si>
  <si>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</si>
  <si>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</si>
  <si>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</si>
  <si>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</si>
  <si>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</si>
  <si>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</si>
  <si>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</si>
  <si>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</si>
  <si>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</si>
  <si>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</si>
  <si>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</si>
  <si>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</si>
  <si>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</si>
  <si>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</si>
  <si>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</si>
  <si>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</si>
  <si>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</si>
  <si>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</si>
  <si>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</si>
  <si>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</si>
  <si>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</si>
  <si>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</si>
  <si>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</si>
  <si>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</si>
  <si>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</si>
  <si>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</si>
  <si>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</si>
  <si>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</si>
  <si>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</si>
  <si>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</si>
  <si>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</si>
  <si>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</si>
  <si>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</si>
  <si>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</si>
  <si>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</si>
  <si>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</si>
  <si>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</si>
  <si>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</si>
  <si>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</si>
  <si>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</si>
  <si>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</si>
  <si>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</si>
  <si>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</si>
  <si>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</si>
  <si>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</si>
  <si>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</si>
  <si>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</si>
  <si>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</si>
  <si>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</si>
  <si>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</si>
  <si>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</si>
  <si>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</si>
  <si>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</si>
  <si>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</si>
  <si>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</si>
  <si>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</si>
  <si>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</si>
  <si>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</si>
  <si>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</si>
  <si>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</si>
  <si>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</si>
  <si>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</si>
  <si>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</si>
  <si>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</si>
  <si>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</si>
  <si>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</si>
  <si>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</si>
  <si>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</si>
  <si>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</si>
  <si>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</si>
  <si>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</si>
  <si>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</si>
  <si>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</si>
  <si>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</si>
  <si>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</si>
  <si>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</si>
  <si>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</si>
  <si>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</si>
  <si>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</si>
  <si>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</si>
  <si>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</si>
  <si>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</si>
  <si>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</si>
  <si>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</si>
  <si>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</si>
  <si>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</si>
  <si>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</si>
  <si>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</si>
  <si>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</si>
  <si>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</si>
  <si>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</si>
  <si>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</si>
  <si>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</si>
  <si>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</si>
  <si>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</si>
  <si>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</si>
  <si>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</si>
  <si>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</si>
  <si>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</si>
  <si>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</si>
  <si>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</si>
  <si>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</si>
  <si>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</si>
  <si>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</si>
  <si>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</si>
  <si>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</si>
  <si>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</si>
  <si>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</si>
  <si>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</si>
  <si>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</si>
  <si>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</si>
  <si>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</si>
  <si>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</si>
  <si>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</si>
  <si>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</si>
  <si>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</si>
  <si>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</si>
  <si>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</si>
  <si>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</si>
  <si>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</si>
  <si>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</si>
  <si>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</si>
  <si>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</si>
  <si>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</si>
  <si>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</si>
  <si>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</si>
  <si>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</si>
  <si>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</si>
  <si>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</si>
  <si>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</si>
  <si>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</si>
  <si>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</si>
  <si>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</si>
  <si>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</si>
  <si>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</si>
  <si>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</si>
  <si>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</si>
  <si>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</si>
  <si>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</si>
  <si>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</si>
  <si>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</si>
  <si>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</si>
  <si>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</si>
  <si>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</si>
  <si>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</si>
  <si>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</si>
  <si>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</si>
  <si>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</si>
  <si>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</si>
  <si>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</si>
  <si>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</si>
  <si>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</si>
  <si>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</si>
  <si>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</si>
  <si>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</si>
  <si>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</si>
  <si>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</si>
  <si>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</si>
  <si>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</si>
  <si>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</si>
  <si>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</si>
  <si>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</si>
  <si>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</si>
  <si>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</si>
  <si>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</si>
  <si>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</si>
  <si>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</si>
  <si>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</si>
  <si>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</si>
  <si>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</si>
  <si>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</si>
  <si>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</si>
  <si>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</si>
  <si>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</si>
  <si>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</si>
  <si>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</si>
  <si>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</si>
  <si>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</si>
  <si>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</si>
  <si>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</si>
  <si>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</si>
  <si>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</si>
  <si>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</si>
  <si>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</si>
  <si>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</si>
  <si>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</si>
  <si>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</si>
  <si>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</si>
  <si>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</si>
  <si>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</si>
  <si>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</si>
  <si>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</si>
  <si>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</si>
  <si>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</si>
  <si>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</si>
  <si>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</si>
  <si>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</si>
  <si>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</si>
  <si>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</si>
  <si>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</si>
  <si>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</si>
  <si>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</si>
  <si>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</si>
  <si>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</si>
  <si>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</si>
  <si>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</si>
  <si>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</si>
  <si>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</si>
  <si>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</si>
  <si>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</si>
  <si>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</si>
  <si>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</si>
  <si>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</si>
  <si>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</si>
  <si>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</si>
  <si>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</si>
  <si>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</si>
  <si>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</si>
  <si>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</si>
  <si>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</si>
  <si>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</si>
  <si>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</si>
  <si>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</si>
  <si>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</si>
  <si>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</si>
  <si>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</si>
  <si>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</si>
  <si>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</si>
  <si>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</si>
  <si>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</si>
  <si>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</si>
  <si>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</si>
  <si>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</si>
  <si>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</si>
  <si>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</si>
  <si>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</si>
  <si>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</si>
  <si>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</si>
  <si>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</si>
  <si>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</si>
  <si>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</si>
  <si>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</si>
  <si>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</si>
  <si>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</si>
  <si>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</si>
  <si>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</si>
  <si>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</si>
  <si>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</si>
  <si>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</si>
  <si>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</si>
  <si>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</si>
  <si>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</si>
  <si>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</si>
  <si>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</si>
  <si>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</si>
  <si>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</si>
  <si>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</si>
  <si>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</si>
  <si>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</si>
  <si>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</si>
  <si>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</si>
  <si>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</si>
  <si>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</si>
  <si>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</si>
  <si>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</si>
  <si>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</si>
  <si>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</si>
  <si>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</si>
  <si>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</si>
  <si>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</si>
  <si>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</si>
  <si>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</si>
  <si>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</si>
  <si>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</si>
  <si>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</si>
  <si>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</si>
  <si>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</si>
  <si>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</si>
  <si>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</si>
  <si>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</si>
  <si>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</si>
  <si>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</si>
  <si>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</si>
  <si>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</si>
  <si>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</si>
  <si>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</si>
  <si>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</si>
  <si>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</si>
  <si>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</si>
  <si>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</si>
  <si>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</si>
  <si>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</si>
  <si>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</si>
  <si>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</si>
  <si>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</si>
  <si>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</si>
  <si>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</si>
  <si>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</si>
  <si>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</si>
  <si>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</si>
  <si>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</si>
  <si>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</si>
  <si>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</si>
  <si>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</si>
  <si>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</si>
  <si>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</si>
  <si>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</si>
  <si>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</si>
  <si>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</si>
  <si>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</si>
  <si>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</si>
  <si>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</si>
  <si>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</si>
  <si>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</si>
  <si>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</si>
  <si>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</si>
  <si>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</si>
  <si>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</si>
  <si>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</si>
  <si>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</si>
  <si>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</si>
  <si>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</si>
  <si>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</si>
  <si>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</si>
  <si>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</si>
  <si>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</si>
  <si>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</si>
  <si>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</si>
  <si>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</si>
  <si>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</si>
  <si>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</si>
  <si>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</si>
  <si>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</si>
  <si>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</si>
  <si>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</si>
  <si>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</si>
  <si>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</si>
  <si>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</si>
  <si>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</si>
  <si>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</si>
  <si>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</si>
  <si>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</si>
  <si>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</si>
  <si>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</si>
  <si>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</si>
  <si>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</si>
  <si>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</si>
  <si>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</si>
  <si>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</si>
  <si>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</si>
  <si>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</si>
  <si>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</si>
  <si>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</si>
  <si>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</si>
  <si>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</si>
  <si>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</si>
  <si>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</si>
  <si>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</si>
  <si>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</si>
  <si>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</si>
  <si>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</si>
  <si>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</si>
  <si>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</si>
  <si>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</si>
  <si>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</si>
  <si>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</si>
  <si>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</si>
  <si>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</si>
  <si>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</si>
  <si>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</si>
  <si>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</si>
  <si>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</si>
  <si>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</si>
  <si>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</si>
  <si>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</si>
  <si>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</si>
  <si>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</si>
  <si>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</si>
  <si>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</si>
  <si>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</si>
  <si>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</si>
  <si>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</si>
  <si>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</si>
  <si>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</si>
  <si>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</si>
  <si>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</si>
  <si>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</si>
  <si>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</si>
  <si>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</si>
  <si>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</si>
  <si>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</si>
  <si>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</si>
  <si>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</si>
  <si>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</si>
  <si>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</si>
  <si>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</si>
  <si>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</si>
  <si>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</si>
  <si>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</si>
  <si>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</si>
  <si>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</si>
  <si>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</si>
  <si>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</si>
  <si>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</si>
  <si>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</si>
  <si>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</si>
  <si>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</si>
  <si>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</si>
  <si>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</si>
  <si>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</si>
  <si>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</si>
  <si>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</si>
  <si>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</si>
  <si>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</si>
  <si>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</si>
  <si>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</si>
  <si>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</si>
  <si>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</si>
  <si>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</si>
  <si>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</si>
  <si>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</si>
  <si>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</si>
  <si>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</si>
  <si>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</si>
  <si>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</si>
  <si>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</si>
  <si>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</si>
  <si>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</si>
  <si>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</si>
  <si>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</si>
  <si>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</si>
  <si>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</si>
  <si>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</si>
  <si>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</si>
  <si>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</si>
  <si>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</si>
  <si>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</si>
  <si>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</si>
  <si>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</si>
  <si>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</si>
  <si>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</si>
  <si>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</si>
  <si>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</si>
  <si>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</si>
  <si>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</si>
  <si>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</si>
  <si>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</si>
  <si>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</si>
  <si>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</si>
  <si>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</si>
  <si>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</si>
  <si>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</si>
  <si>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</si>
  <si>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</si>
  <si>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</si>
  <si>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</si>
  <si>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</si>
  <si>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</si>
  <si>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</si>
  <si>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</si>
  <si>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</si>
  <si>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</si>
  <si>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</si>
  <si>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</si>
  <si>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</si>
  <si>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</si>
  <si>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</si>
  <si>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</si>
  <si>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</si>
  <si>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</si>
  <si>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</si>
  <si>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</si>
  <si>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</si>
  <si>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</si>
  <si>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</si>
  <si>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</si>
  <si>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</si>
  <si>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</si>
  <si>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</si>
  <si>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</si>
  <si>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</si>
  <si>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</si>
  <si>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</si>
  <si>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</si>
  <si>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</si>
  <si>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</si>
  <si>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</si>
  <si>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</si>
  <si>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</si>
  <si>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</si>
  <si>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</si>
  <si>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</si>
  <si>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</si>
  <si>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</si>
  <si>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</si>
  <si>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</si>
  <si>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</si>
  <si>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</si>
  <si>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</si>
  <si>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</si>
  <si>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</si>
  <si>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</si>
  <si>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</si>
  <si>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</si>
  <si>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</si>
  <si>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</si>
  <si>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</si>
  <si>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</si>
  <si>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</si>
  <si>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</si>
  <si>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</si>
  <si>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</si>
  <si>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</si>
  <si>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</si>
  <si>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</si>
  <si>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</si>
  <si>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</si>
  <si>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</si>
  <si>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</si>
  <si>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</si>
  <si>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</si>
  <si>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</si>
  <si>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</si>
  <si>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</si>
  <si>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</si>
  <si>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</si>
  <si>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</si>
  <si>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</si>
  <si>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</si>
  <si>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</si>
  <si>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</si>
  <si>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</si>
  <si>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</si>
  <si>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</si>
  <si>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</si>
  <si>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</si>
  <si>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</si>
  <si>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</si>
  <si>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</si>
  <si>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</si>
  <si>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</si>
  <si>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</si>
  <si>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</si>
  <si>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</si>
  <si>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</si>
  <si>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</si>
  <si>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</si>
  <si>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</si>
  <si>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</si>
  <si>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</si>
  <si>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</si>
  <si>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</si>
  <si>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</si>
  <si>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</si>
  <si>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</si>
  <si>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</si>
  <si>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</si>
  <si>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</si>
  <si>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</si>
  <si>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</si>
  <si>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</si>
  <si>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</si>
  <si>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</si>
  <si>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</si>
  <si>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</si>
  <si>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</si>
  <si>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</si>
  <si>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</si>
  <si>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</si>
  <si>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</si>
  <si>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</si>
  <si>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</si>
  <si>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</si>
  <si>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</si>
  <si>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</si>
  <si>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</si>
  <si>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</si>
  <si>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</si>
  <si>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</si>
  <si>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</si>
  <si>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</si>
  <si>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</si>
  <si>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</si>
  <si>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</si>
  <si>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</si>
  <si>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</si>
  <si>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</si>
  <si>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</si>
  <si>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</si>
  <si>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</si>
  <si>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</si>
  <si>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</si>
  <si>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</si>
  <si>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</si>
  <si>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</si>
  <si>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</si>
  <si>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</si>
  <si>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</si>
  <si>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</si>
  <si>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</si>
  <si>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</si>
  <si>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</si>
  <si>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</si>
  <si>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</si>
  <si>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</si>
  <si>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</si>
  <si>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</si>
  <si>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</si>
  <si>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</si>
  <si>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</si>
  <si>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</si>
  <si>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</si>
  <si>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</si>
  <si>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</si>
  <si>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</si>
  <si>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</si>
  <si>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</si>
  <si>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</si>
  <si>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</si>
  <si>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</si>
  <si>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</si>
  <si>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</si>
  <si>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</si>
  <si>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</si>
  <si>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</si>
  <si>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</si>
  <si>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</si>
  <si>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</si>
  <si>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</si>
  <si>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</si>
  <si>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</si>
  <si>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</si>
  <si>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</si>
  <si>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</si>
  <si>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</si>
  <si>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</si>
  <si>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</si>
  <si>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</si>
  <si>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</si>
  <si>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</si>
  <si>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</si>
  <si>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</si>
  <si>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</si>
  <si>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</si>
  <si>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</si>
  <si>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</si>
  <si>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</si>
  <si>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</si>
  <si>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</si>
  <si>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</si>
  <si>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</si>
  <si>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</si>
  <si>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</si>
  <si>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</si>
  <si>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</si>
  <si>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</si>
  <si>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</si>
  <si>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</si>
  <si>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</si>
  <si>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</si>
  <si>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</si>
  <si>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</si>
  <si>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</si>
  <si>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</si>
  <si>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</si>
  <si>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</si>
  <si>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</si>
  <si>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</si>
  <si>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</si>
  <si>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</si>
  <si>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</si>
  <si>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</si>
  <si>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</si>
  <si>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</si>
  <si>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</si>
  <si>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</si>
  <si>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</si>
  <si>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</si>
  <si>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</si>
  <si>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</si>
  <si>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</si>
  <si>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</si>
  <si>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</si>
  <si>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</si>
  <si>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</si>
  <si>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</si>
  <si>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</si>
  <si>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</si>
  <si>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</si>
  <si>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</si>
  <si>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</si>
  <si>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</si>
  <si>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</si>
  <si>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</si>
  <si>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</si>
  <si>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</si>
  <si>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</si>
  <si>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</si>
  <si>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</si>
  <si>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</si>
  <si>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</si>
  <si>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</si>
  <si>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</si>
  <si>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</si>
  <si>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</si>
  <si>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</si>
  <si>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</si>
  <si>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</si>
  <si>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</si>
  <si>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</si>
  <si>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</si>
  <si>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</si>
  <si>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</si>
  <si>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</si>
  <si>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</si>
  <si>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</si>
  <si>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</si>
  <si>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</si>
  <si>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</si>
  <si>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</si>
  <si>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</si>
  <si>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</si>
  <si>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</si>
  <si>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</si>
  <si>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</si>
  <si>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</si>
  <si>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</si>
  <si>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</si>
  <si>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</si>
  <si>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</si>
  <si>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</si>
  <si>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</si>
  <si>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</si>
  <si>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</si>
  <si>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</si>
  <si>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</si>
  <si>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</si>
  <si>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</si>
  <si>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</si>
  <si>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</si>
  <si>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</si>
  <si>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</si>
  <si>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</si>
  <si>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</si>
  <si>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</si>
  <si>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</si>
  <si>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</si>
  <si>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</si>
  <si>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</si>
  <si>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</si>
  <si>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</si>
  <si>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</si>
  <si>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</si>
  <si>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</si>
  <si>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</si>
  <si>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</si>
  <si>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</si>
  <si>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</si>
  <si>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</si>
  <si>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</si>
  <si>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</si>
  <si>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</si>
  <si>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</si>
  <si>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</si>
  <si>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</si>
  <si>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</si>
  <si>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</si>
  <si>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</si>
  <si>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</si>
  <si>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</si>
  <si>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</si>
  <si>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</si>
  <si>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</si>
  <si>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</si>
  <si>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</si>
  <si>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</si>
  <si>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</si>
  <si>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</si>
  <si>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</si>
  <si>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</si>
  <si>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</si>
  <si>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</si>
  <si>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</si>
  <si>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</si>
  <si>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</si>
  <si>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</si>
  <si>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</si>
  <si>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</si>
  <si>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</si>
  <si>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</si>
  <si>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</si>
  <si>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</si>
  <si>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</si>
  <si>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</si>
  <si>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</si>
  <si>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</si>
  <si>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</si>
  <si>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</si>
  <si>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</si>
  <si>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</si>
  <si>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</si>
  <si>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</si>
  <si>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</si>
  <si>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</si>
  <si>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</si>
  <si>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</si>
  <si>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</si>
  <si>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</si>
  <si>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</si>
  <si>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</si>
  <si>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</si>
  <si>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</si>
  <si>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</si>
  <si>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</si>
  <si>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</si>
  <si>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</si>
  <si>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</si>
  <si>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</si>
  <si>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</si>
  <si>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</si>
  <si>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</si>
  <si>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</si>
  <si>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</si>
  <si>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</si>
  <si>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</si>
  <si>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</si>
  <si>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</si>
  <si>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</si>
  <si>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</si>
  <si>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</si>
  <si>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</si>
  <si>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</si>
  <si>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</si>
  <si>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</si>
  <si>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</si>
  <si>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</si>
  <si>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</si>
  <si>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</si>
  <si>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</si>
  <si>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</si>
  <si>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</si>
  <si>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</si>
  <si>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</si>
  <si>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</si>
  <si>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</si>
  <si>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</si>
  <si>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</si>
  <si>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</si>
  <si>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</si>
  <si>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</si>
  <si>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</si>
  <si>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</si>
  <si>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</si>
  <si>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</si>
  <si>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</si>
  <si>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</si>
  <si>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</si>
  <si>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</si>
  <si>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</si>
  <si>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</si>
  <si>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</si>
  <si>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</si>
  <si>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</si>
  <si>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</si>
  <si>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</si>
  <si>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</si>
  <si>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</si>
  <si>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</si>
  <si>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</si>
  <si>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</si>
  <si>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</si>
  <si>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</si>
  <si>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</si>
  <si>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</si>
  <si>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</si>
  <si>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</si>
  <si>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</si>
  <si>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</si>
  <si>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</si>
  <si>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</si>
  <si>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</si>
  <si>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</si>
  <si>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</si>
  <si>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</si>
  <si>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</si>
  <si>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</si>
  <si>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</si>
  <si>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</si>
  <si>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</si>
  <si>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</si>
  <si>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</si>
  <si>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</si>
  <si>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</si>
  <si>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</si>
  <si>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</si>
  <si>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</si>
  <si>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</si>
  <si>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</si>
  <si>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</si>
  <si>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</si>
  <si>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</si>
  <si>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</si>
  <si>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</si>
  <si>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</si>
  <si>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</si>
  <si>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</si>
  <si>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</si>
  <si>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</si>
  <si>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</si>
  <si>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</si>
  <si>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</si>
  <si>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</si>
  <si>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</si>
  <si>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</si>
  <si>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</si>
  <si>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</si>
  <si>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</si>
  <si>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</si>
  <si>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</si>
  <si>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</si>
  <si>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</si>
  <si>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</si>
  <si>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</si>
  <si>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</si>
  <si>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</si>
  <si>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</si>
  <si>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</si>
  <si>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</si>
  <si>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</si>
  <si>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</si>
  <si>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</si>
  <si>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</si>
  <si>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</si>
  <si>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</si>
  <si>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</si>
  <si>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</si>
  <si>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</si>
  <si>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</si>
  <si>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</si>
  <si>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</si>
  <si>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</si>
  <si>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</si>
  <si>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</si>
  <si>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</si>
  <si>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</si>
  <si>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</si>
  <si>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</si>
  <si>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</si>
  <si>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</si>
  <si>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</si>
  <si>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</si>
  <si>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</si>
  <si>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</si>
  <si>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</si>
  <si>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</si>
  <si>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</si>
  <si>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</si>
  <si>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</si>
  <si>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</si>
  <si>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</si>
  <si>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</si>
  <si>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</si>
  <si>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</si>
  <si>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</si>
  <si>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</si>
  <si>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</si>
  <si>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</si>
  <si>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</si>
  <si>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</si>
  <si>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</si>
  <si>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</si>
  <si>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</si>
  <si>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</si>
  <si>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</si>
  <si>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</si>
  <si>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</si>
  <si>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</si>
  <si>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</si>
  <si>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</si>
  <si>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</si>
  <si>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</si>
  <si>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</si>
  <si>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</si>
  <si>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</si>
  <si>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</si>
  <si>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</si>
  <si>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</si>
  <si>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</si>
  <si>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</si>
  <si>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</si>
  <si>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</si>
  <si>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</si>
  <si>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</si>
  <si>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</si>
  <si>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</si>
  <si>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</si>
  <si>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</si>
  <si>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</si>
  <si>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</si>
  <si>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</si>
  <si>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</si>
  <si>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</si>
  <si>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</si>
  <si>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</si>
  <si>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</si>
  <si>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</si>
  <si>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</si>
  <si>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</si>
  <si>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</si>
  <si>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</si>
  <si>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</si>
  <si>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</si>
  <si>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</si>
  <si>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</si>
  <si>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</si>
  <si>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</si>
  <si>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</si>
  <si>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</si>
  <si>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</si>
  <si>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</si>
  <si>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</si>
  <si>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</si>
  <si>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</si>
  <si>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</si>
  <si>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</si>
  <si>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</si>
  <si>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</si>
  <si>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</si>
  <si>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</si>
  <si>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</si>
  <si>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</si>
  <si>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</si>
  <si>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</si>
  <si>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</si>
  <si>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</si>
  <si>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</si>
  <si>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</si>
  <si>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</si>
  <si>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</si>
  <si>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</si>
  <si>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</si>
  <si>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</si>
  <si>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</si>
  <si>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</si>
  <si>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</si>
  <si>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</si>
  <si>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</si>
  <si>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</si>
  <si>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</si>
  <si>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</si>
  <si>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</si>
  <si>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</si>
  <si>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</si>
  <si>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</si>
  <si>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</si>
  <si>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</si>
  <si>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</si>
  <si>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</si>
  <si>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</si>
  <si>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</si>
  <si>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</si>
  <si>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</si>
  <si>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</si>
  <si>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</si>
  <si>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</si>
  <si>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</si>
  <si>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</si>
  <si>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</si>
  <si>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</si>
  <si>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</si>
  <si>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</si>
  <si>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</si>
  <si>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</si>
  <si>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</si>
  <si>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</si>
  <si>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</si>
  <si>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</si>
  <si>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</si>
  <si>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</si>
  <si>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</si>
  <si>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</si>
  <si>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</si>
  <si>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</si>
  <si>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</si>
  <si>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</si>
  <si>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</si>
  <si>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</si>
  <si>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</si>
  <si>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</si>
  <si>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</si>
  <si>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</si>
  <si>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</si>
  <si>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</si>
  <si>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</si>
  <si>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</si>
  <si>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</si>
  <si>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</si>
  <si>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</si>
  <si>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</si>
  <si>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</si>
  <si>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</si>
  <si>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</si>
  <si>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</si>
  <si>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</si>
  <si>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</si>
  <si>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</si>
  <si>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</si>
  <si>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</si>
  <si>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</si>
  <si>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</si>
  <si>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</si>
  <si>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</si>
  <si>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</si>
  <si>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</si>
  <si>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</si>
  <si>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</si>
  <si>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</si>
  <si>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</si>
  <si>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</si>
  <si>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</si>
  <si>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</si>
  <si>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</si>
  <si>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</si>
  <si>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</si>
  <si>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</si>
  <si>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</si>
  <si>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</si>
  <si>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</si>
  <si>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</si>
  <si>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</si>
  <si>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</si>
  <si>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</si>
  <si>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</si>
  <si>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</si>
  <si>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</si>
  <si>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</si>
  <si>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</si>
  <si>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</si>
  <si>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</si>
  <si>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</si>
  <si>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</si>
  <si>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</si>
  <si>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</si>
  <si>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</si>
  <si>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</si>
  <si>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</si>
  <si>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</si>
  <si>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</si>
  <si>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</si>
  <si>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</si>
  <si>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</si>
  <si>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</si>
  <si>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</si>
  <si>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</si>
  <si>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</si>
  <si>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</si>
  <si>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</si>
  <si>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</si>
  <si>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</si>
  <si>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</si>
  <si>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</si>
  <si>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</si>
  <si>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</si>
  <si>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</si>
  <si>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</si>
  <si>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</si>
  <si>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</si>
  <si>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</si>
  <si>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</si>
  <si>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</si>
  <si>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</si>
  <si>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</si>
  <si>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</si>
  <si>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</si>
  <si>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</si>
  <si>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</si>
  <si>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</si>
  <si>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</si>
  <si>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</si>
  <si>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</si>
  <si>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</si>
  <si>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</si>
  <si>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</si>
  <si>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</si>
  <si>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</si>
  <si>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</si>
  <si>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</si>
  <si>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</si>
  <si>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</si>
  <si>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</si>
  <si>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</si>
  <si>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</si>
  <si>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</si>
  <si>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</si>
  <si>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</si>
  <si>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</si>
  <si>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</si>
  <si>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</si>
  <si>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</si>
  <si>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</si>
  <si>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</si>
  <si>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</si>
  <si>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</si>
  <si>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</si>
  <si>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</si>
  <si>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</si>
  <si>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</si>
  <si>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</si>
  <si>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</si>
  <si>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</si>
  <si>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</si>
  <si>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</si>
  <si>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</si>
  <si>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</si>
  <si>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</si>
  <si>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</si>
  <si>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</si>
  <si>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</si>
  <si>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</si>
  <si>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</si>
  <si>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</si>
  <si>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</si>
  <si>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</si>
  <si>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</si>
  <si>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</si>
  <si>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</si>
  <si>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</si>
  <si>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</si>
  <si>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</si>
  <si>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</si>
  <si>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</si>
  <si>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</si>
  <si>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</si>
  <si>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</si>
  <si>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</si>
  <si>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</si>
  <si>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</si>
  <si>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</si>
  <si>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</si>
  <si>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</si>
  <si>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</si>
  <si>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</si>
  <si>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</si>
  <si>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</si>
  <si>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</si>
  <si>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</si>
  <si>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</si>
  <si>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</si>
  <si>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</si>
  <si>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</si>
  <si>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</si>
  <si>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</si>
  <si>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</si>
  <si>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</si>
  <si>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</si>
  <si>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</si>
  <si>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</si>
  <si>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</si>
  <si>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</si>
  <si>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</si>
  <si>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</si>
  <si>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</si>
  <si>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</si>
  <si>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</si>
  <si>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</si>
  <si>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</si>
  <si>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</si>
  <si>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</si>
  <si>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</si>
  <si>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</si>
  <si>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</si>
  <si>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</si>
  <si>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</si>
  <si>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</si>
  <si>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</si>
  <si>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</si>
  <si>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</si>
  <si>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</si>
  <si>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</si>
  <si>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</si>
  <si>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</si>
  <si>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</si>
  <si>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</si>
  <si>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</si>
  <si>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</si>
  <si>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</si>
  <si>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</si>
  <si>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</si>
  <si>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</si>
  <si>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</si>
  <si>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</si>
  <si>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</si>
  <si>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</si>
  <si>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</si>
  <si>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</si>
  <si>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</si>
  <si>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</si>
  <si>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</si>
  <si>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</si>
  <si>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</si>
  <si>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</si>
  <si>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</si>
  <si>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</si>
  <si>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</si>
  <si>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</si>
  <si>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</si>
  <si>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</si>
  <si>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</si>
  <si>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</si>
  <si>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</si>
  <si>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</si>
  <si>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</si>
  <si>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</si>
  <si>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</si>
  <si>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</si>
  <si>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</si>
  <si>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</si>
  <si>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</si>
  <si>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</si>
  <si>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</si>
  <si>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</si>
  <si>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</si>
  <si>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</si>
  <si>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</si>
  <si>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</si>
  <si>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</si>
  <si>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</si>
  <si>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</si>
  <si>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</si>
  <si>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</si>
  <si>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</si>
  <si>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</si>
  <si>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</si>
  <si>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</si>
  <si>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</si>
  <si>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</si>
  <si>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</si>
  <si>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</si>
  <si>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</si>
  <si>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</si>
  <si>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</si>
  <si>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</si>
  <si>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</si>
  <si>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</si>
  <si>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</si>
  <si>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</si>
  <si>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</si>
  <si>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</si>
  <si>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</si>
  <si>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</si>
  <si>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</si>
  <si>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</si>
  <si>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</si>
  <si>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</si>
  <si>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</si>
  <si>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</si>
  <si>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</si>
  <si>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</si>
  <si>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</si>
  <si>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</si>
  <si>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</si>
  <si>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</si>
  <si>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</si>
  <si>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</si>
  <si>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</si>
  <si>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</si>
  <si>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</si>
  <si>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</si>
  <si>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</si>
  <si>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</si>
  <si>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</si>
  <si>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</si>
  <si>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</si>
  <si>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</si>
  <si>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</si>
  <si>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</si>
  <si>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</si>
  <si>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</si>
  <si>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</si>
  <si>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</si>
  <si>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</si>
  <si>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</si>
  <si>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</si>
  <si>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</si>
  <si>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</si>
  <si>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</si>
  <si>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</si>
  <si>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</si>
  <si>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</si>
  <si>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</si>
  <si>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</si>
  <si>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</si>
  <si>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</si>
  <si>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</si>
  <si>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</si>
  <si>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</si>
  <si>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</si>
  <si>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</si>
  <si>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</si>
  <si>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</si>
  <si>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</si>
  <si>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</si>
  <si>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</si>
  <si>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</si>
  <si>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</si>
  <si>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</si>
  <si>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</si>
  <si>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</si>
  <si>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</si>
  <si>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</si>
  <si>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</si>
  <si>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</si>
  <si>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</si>
  <si>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</si>
  <si>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</si>
  <si>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</si>
  <si>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</si>
  <si>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</si>
  <si>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</si>
  <si>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</si>
  <si>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</si>
  <si>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</si>
  <si>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</si>
  <si>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</si>
  <si>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</si>
  <si>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</si>
  <si>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</si>
  <si>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</si>
  <si>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</si>
  <si>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</si>
  <si>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</si>
  <si>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</si>
  <si>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</si>
  <si>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</si>
  <si>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</si>
  <si>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</si>
  <si>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</si>
  <si>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</si>
  <si>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</si>
  <si>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</si>
  <si>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</si>
  <si>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</si>
  <si>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</si>
  <si>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</si>
  <si>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</si>
  <si>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</si>
  <si>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</si>
  <si>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</si>
  <si>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</si>
  <si>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</si>
  <si>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</si>
  <si>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</si>
  <si>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</si>
  <si>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</si>
  <si>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</si>
  <si>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</si>
  <si>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</si>
  <si>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</si>
  <si>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</si>
  <si>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</si>
  <si>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</si>
  <si>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</si>
  <si>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</si>
  <si>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</si>
  <si>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</si>
  <si>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</si>
  <si>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</si>
  <si>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</si>
  <si>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</si>
  <si>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</si>
  <si>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</si>
  <si>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</si>
  <si>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</si>
  <si>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</si>
  <si>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</si>
  <si>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</si>
  <si>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</si>
  <si>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</si>
  <si>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</si>
  <si>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</si>
  <si>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</si>
  <si>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</si>
  <si>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</si>
  <si>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</si>
  <si>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</si>
  <si>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</si>
  <si>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</si>
  <si>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</si>
  <si>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</si>
  <si>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</si>
  <si>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</si>
  <si>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</si>
  <si>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</si>
  <si>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</si>
  <si>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</si>
  <si>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</si>
  <si>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</si>
  <si>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</si>
  <si>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</si>
  <si>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</si>
  <si>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</si>
  <si>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</si>
  <si>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</si>
  <si>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</si>
  <si>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</si>
  <si>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</si>
  <si>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</si>
  <si>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</si>
  <si>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</si>
  <si>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</si>
  <si>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</si>
  <si>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</si>
  <si>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</si>
  <si>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</si>
  <si>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</si>
  <si>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</si>
  <si>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</si>
  <si>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</si>
  <si>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</si>
  <si>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</si>
  <si>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</si>
  <si>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</si>
  <si>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</si>
  <si>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</si>
  <si>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</si>
  <si>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</si>
  <si>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</si>
  <si>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</si>
  <si>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</si>
  <si>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</si>
  <si>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</si>
  <si>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</si>
  <si>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</si>
  <si>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</si>
  <si>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</si>
  <si>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</si>
  <si>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</si>
  <si>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</si>
  <si>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</si>
  <si>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</si>
  <si>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</si>
  <si>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</si>
  <si>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</si>
  <si>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</si>
  <si>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</si>
  <si>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</si>
  <si>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</si>
  <si>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</si>
  <si>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</si>
  <si>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</si>
  <si>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</si>
  <si>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</si>
  <si>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</si>
  <si>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</si>
  <si>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</si>
  <si>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</si>
  <si>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</si>
  <si>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</si>
  <si>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</si>
  <si>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</si>
  <si>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</si>
  <si>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</si>
  <si>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</si>
  <si>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</si>
  <si>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</si>
  <si>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</si>
  <si>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</si>
  <si>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</si>
  <si>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</si>
  <si>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</si>
  <si>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</si>
  <si>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</si>
  <si>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</si>
  <si>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</si>
  <si>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</si>
  <si>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</si>
  <si>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</si>
  <si>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</si>
  <si>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</si>
  <si>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</si>
  <si>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</si>
  <si>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</si>
  <si>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</si>
  <si>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</si>
  <si>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</si>
  <si>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</si>
  <si>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</si>
  <si>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</si>
  <si>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</si>
  <si>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</si>
  <si>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</si>
  <si>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</si>
  <si>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</si>
  <si>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</si>
  <si>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</si>
  <si>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</si>
  <si>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</si>
  <si>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</si>
  <si>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</si>
  <si>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</si>
  <si>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</si>
  <si>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</si>
  <si>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</si>
  <si>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</si>
  <si>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</si>
  <si>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</si>
  <si>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</si>
  <si>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</si>
  <si>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</si>
  <si>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</si>
  <si>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</si>
  <si>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</si>
  <si>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</si>
  <si>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</si>
  <si>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</si>
  <si>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</si>
  <si>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</si>
  <si>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</si>
  <si>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</si>
  <si>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</si>
  <si>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</si>
  <si>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</si>
  <si>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</si>
  <si>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</si>
  <si>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</si>
  <si>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</si>
  <si>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</si>
  <si>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</si>
  <si>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</si>
  <si>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</si>
  <si>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</si>
  <si>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</si>
  <si>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</si>
  <si>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</si>
  <si>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</si>
  <si>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</si>
  <si>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</si>
  <si>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</si>
  <si>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</si>
  <si>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</si>
  <si>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</si>
  <si>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</si>
  <si>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</si>
  <si>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</si>
  <si>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</si>
  <si>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</si>
  <si>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</si>
  <si>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</si>
  <si>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</si>
  <si>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</si>
  <si>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</si>
  <si>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</si>
  <si>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</si>
  <si>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</si>
  <si>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</si>
  <si>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</si>
  <si>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</si>
  <si>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</si>
  <si>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</si>
  <si>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</si>
  <si>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</si>
  <si>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</si>
  <si>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</si>
  <si>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</si>
  <si>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</si>
  <si>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</si>
  <si>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</si>
  <si>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</si>
  <si>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</si>
  <si>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</si>
  <si>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</si>
  <si>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</si>
  <si>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</si>
  <si>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</si>
  <si>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</si>
  <si>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</si>
  <si>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</si>
  <si>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</si>
  <si>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</si>
  <si>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</si>
  <si>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</si>
  <si>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</si>
  <si>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</si>
  <si>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</si>
  <si>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</si>
  <si>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</si>
  <si>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</si>
  <si>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</si>
  <si>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</si>
  <si>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</si>
  <si>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</si>
  <si>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</si>
  <si>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</si>
  <si>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</si>
  <si>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</si>
  <si>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</si>
  <si>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</si>
  <si>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</si>
  <si>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</si>
  <si>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</si>
  <si>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</si>
  <si>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</si>
  <si>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</si>
  <si>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</si>
  <si>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</si>
  <si>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</si>
  <si>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</si>
  <si>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</si>
  <si>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</si>
  <si>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</si>
  <si>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</si>
  <si>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</si>
  <si>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</si>
  <si>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</si>
  <si>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</si>
  <si>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</si>
  <si>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</si>
  <si>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</si>
  <si>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</si>
  <si>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</si>
  <si>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</si>
  <si>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</si>
  <si>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</si>
  <si>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</si>
  <si>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</si>
  <si>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</si>
  <si>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</si>
  <si>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</si>
  <si>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</si>
  <si>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</si>
  <si>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</si>
  <si>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</si>
  <si>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</si>
  <si>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</si>
  <si>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</si>
  <si>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</si>
  <si>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</si>
  <si>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</si>
  <si>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</si>
  <si>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</si>
  <si>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</si>
  <si>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</si>
  <si>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</si>
  <si>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</si>
  <si>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</si>
  <si>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</si>
  <si>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</si>
  <si>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</si>
  <si>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</si>
  <si>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</si>
  <si>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</si>
  <si>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</si>
  <si>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</si>
  <si>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</si>
  <si>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</si>
  <si>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</si>
  <si>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</si>
  <si>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</si>
  <si>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</si>
  <si>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</si>
  <si>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</si>
  <si>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</si>
  <si>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</si>
  <si>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</si>
  <si>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</si>
  <si>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</si>
  <si>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</si>
  <si>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</si>
  <si>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</si>
  <si>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</si>
  <si>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</si>
  <si>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</si>
  <si>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</si>
  <si>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</si>
  <si>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</si>
  <si>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</si>
  <si>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</si>
  <si>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</si>
  <si>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</si>
  <si>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</si>
  <si>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</si>
  <si>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</si>
  <si>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</si>
  <si>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</si>
  <si>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</si>
  <si>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</si>
  <si>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</si>
  <si>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</si>
  <si>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</si>
  <si>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</si>
  <si>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</si>
  <si>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</si>
  <si>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</si>
  <si>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</si>
  <si>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</si>
  <si>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</si>
  <si>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</si>
  <si>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</si>
  <si>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</si>
  <si>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</si>
  <si>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</si>
  <si>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</si>
  <si>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</si>
  <si>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</si>
  <si>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</si>
  <si>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</si>
  <si>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</si>
  <si>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</si>
  <si>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</si>
  <si>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</si>
  <si>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</si>
  <si>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</si>
  <si>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</si>
  <si>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</si>
  <si>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</si>
  <si>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</si>
  <si>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</si>
  <si>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</si>
  <si>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</si>
  <si>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</si>
  <si>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</si>
  <si>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</si>
  <si>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</si>
  <si>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</si>
  <si>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</si>
  <si>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</si>
  <si>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</si>
  <si>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</si>
  <si>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</si>
  <si>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</si>
  <si>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</si>
  <si>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</si>
  <si>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</si>
  <si>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</si>
  <si>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</si>
  <si>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</si>
  <si>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</si>
  <si>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</si>
  <si>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</si>
  <si>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</si>
  <si>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</si>
  <si>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</si>
  <si>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</si>
  <si>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</si>
  <si>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</si>
  <si>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</si>
  <si>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</si>
  <si>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</si>
  <si>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</si>
  <si>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</si>
  <si>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</si>
  <si>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</si>
  <si>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</si>
  <si>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</si>
  <si>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</si>
  <si>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</si>
  <si>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</si>
  <si>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</si>
  <si>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</si>
  <si>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</si>
  <si>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</si>
  <si>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</si>
  <si>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</si>
  <si>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</si>
  <si>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</si>
  <si>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</si>
  <si>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</si>
  <si>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</si>
  <si>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</si>
  <si>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</si>
  <si>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</si>
  <si>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</si>
  <si>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</si>
  <si>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</si>
  <si>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</si>
  <si>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</si>
  <si>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</si>
  <si>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</si>
  <si>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</si>
  <si>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</si>
  <si>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</si>
  <si>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</si>
  <si>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</si>
  <si>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</si>
  <si>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</si>
  <si>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</si>
  <si>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</si>
  <si>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</si>
  <si>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</si>
  <si>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</si>
  <si>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</si>
  <si>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</si>
  <si>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</si>
  <si>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</si>
  <si>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</si>
  <si>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</si>
  <si>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</si>
  <si>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</si>
  <si>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</si>
  <si>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</si>
  <si>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</si>
  <si>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</si>
  <si>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</si>
  <si>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</si>
  <si>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</si>
  <si>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</si>
  <si>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</si>
  <si>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</si>
  <si>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</si>
  <si>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</si>
  <si>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</si>
  <si>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</si>
  <si>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</si>
  <si>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</si>
  <si>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</si>
  <si>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</si>
  <si>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</si>
  <si>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</si>
  <si>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</si>
  <si>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</si>
  <si>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</si>
  <si>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</si>
  <si>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</si>
  <si>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</si>
  <si>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</si>
  <si>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</si>
  <si>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</si>
  <si>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</si>
  <si>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</si>
  <si>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</si>
  <si>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</si>
  <si>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</si>
  <si>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</si>
  <si>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</si>
  <si>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</si>
  <si>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</si>
  <si>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</si>
  <si>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</si>
  <si>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</si>
  <si>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</si>
  <si>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</si>
  <si>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</si>
  <si>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</si>
  <si>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</si>
  <si>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</si>
  <si>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</si>
  <si>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</si>
  <si>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</si>
  <si>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</si>
  <si>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</si>
  <si>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</si>
  <si>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</si>
  <si>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</si>
  <si>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</si>
  <si>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</si>
  <si>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</si>
  <si>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</si>
  <si>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</si>
  <si>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</si>
  <si>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</si>
  <si>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</si>
  <si>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</si>
  <si>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</si>
  <si>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</si>
  <si>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</si>
  <si>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</si>
  <si>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</si>
  <si>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</si>
  <si>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</si>
  <si>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</si>
  <si>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</si>
  <si>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</si>
  <si>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</si>
  <si>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</si>
  <si>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</si>
  <si>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</si>
  <si>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</si>
  <si>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</si>
  <si>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</si>
  <si>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</si>
  <si>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</si>
  <si>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</si>
  <si>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</si>
  <si>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</si>
  <si>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</si>
  <si>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</si>
  <si>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</si>
  <si>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</si>
  <si>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</si>
  <si>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</si>
  <si>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</si>
  <si>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</si>
  <si>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</si>
  <si>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</si>
  <si>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</si>
  <si>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</si>
  <si>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</si>
  <si>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</si>
  <si>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</si>
  <si>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</si>
  <si>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</si>
  <si>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</si>
  <si>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</si>
  <si>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</si>
  <si>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</si>
  <si>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</si>
  <si>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</si>
  <si>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</si>
  <si>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</si>
  <si>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</si>
  <si>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</si>
  <si>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</si>
  <si>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</si>
  <si>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</si>
  <si>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</si>
  <si>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</si>
  <si>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</si>
  <si>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</si>
  <si>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</si>
  <si>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</si>
  <si>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</si>
  <si>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</si>
  <si>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</si>
  <si>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</si>
  <si>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</si>
  <si>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</si>
  <si>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</si>
  <si>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</si>
  <si>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</si>
  <si>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</si>
  <si>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</si>
  <si>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</si>
  <si>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</si>
  <si>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</si>
  <si>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</si>
  <si>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</si>
  <si>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</si>
  <si>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</si>
  <si>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</si>
  <si>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</si>
  <si>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</si>
  <si>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</si>
  <si>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</si>
  <si>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</si>
  <si>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</si>
  <si>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</si>
  <si>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</si>
  <si>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</si>
  <si>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</si>
  <si>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</si>
  <si>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</si>
  <si>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</si>
  <si>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</si>
  <si>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</si>
  <si>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</si>
  <si>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</si>
  <si>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</si>
  <si>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</si>
  <si>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</si>
  <si>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</si>
  <si>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</si>
  <si>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</si>
  <si>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</si>
  <si>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</si>
  <si>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</si>
  <si>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</si>
  <si>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</si>
  <si>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</si>
  <si>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</si>
  <si>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</si>
  <si>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</si>
  <si>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</si>
  <si>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</si>
  <si>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</si>
  <si>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</si>
  <si>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</si>
  <si>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</si>
  <si>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</si>
  <si>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</si>
  <si>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</si>
  <si>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</si>
  <si>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</si>
  <si>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</si>
  <si>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</si>
  <si>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</si>
  <si>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</si>
  <si>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</si>
  <si>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</si>
  <si>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</si>
  <si>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</si>
  <si>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</si>
  <si>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</si>
  <si>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</si>
  <si>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</si>
  <si>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</si>
  <si>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</si>
  <si>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</si>
  <si>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</si>
  <si>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</si>
  <si>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</si>
  <si>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</si>
  <si>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</si>
  <si>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</si>
  <si>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</si>
  <si>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</si>
  <si>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</si>
  <si>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</si>
  <si>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</si>
  <si>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</si>
  <si>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</si>
  <si>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</si>
  <si>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</si>
  <si>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</si>
  <si>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</si>
  <si>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</si>
  <si>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</si>
  <si>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</si>
  <si>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</si>
  <si>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</si>
  <si>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</si>
  <si>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</si>
  <si>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</si>
  <si>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</si>
  <si>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</si>
  <si>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</si>
  <si>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</si>
  <si>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</si>
  <si>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</si>
  <si>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</si>
  <si>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</si>
  <si>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</si>
  <si>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</si>
  <si>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</si>
  <si>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</si>
  <si>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</si>
  <si>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</si>
  <si>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</si>
  <si>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</si>
  <si>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</si>
  <si>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</si>
  <si>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</si>
  <si>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</si>
  <si>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</si>
  <si>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</si>
  <si>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</si>
  <si>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</si>
  <si>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</si>
  <si>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</si>
  <si>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</si>
  <si>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</si>
  <si>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</si>
  <si>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</si>
  <si>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</si>
  <si>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</si>
  <si>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</si>
  <si>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</si>
  <si>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</si>
  <si>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</si>
  <si>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</si>
  <si>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</si>
  <si>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</si>
  <si>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</si>
  <si>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</si>
  <si>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</si>
  <si>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</si>
  <si>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</si>
  <si>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</si>
  <si>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</si>
  <si>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</si>
  <si>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</si>
  <si>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</si>
  <si>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</si>
  <si>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</si>
  <si>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</si>
  <si>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</si>
  <si>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</si>
  <si>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</si>
  <si>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</si>
  <si>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</si>
  <si>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</si>
  <si>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</si>
  <si>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</si>
  <si>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</si>
  <si>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</si>
  <si>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</si>
  <si>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</si>
  <si>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</si>
  <si>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</si>
  <si>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</si>
  <si>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</si>
  <si>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</si>
  <si>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</si>
  <si>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</si>
  <si>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</si>
  <si>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</si>
  <si>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</si>
  <si>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</si>
  <si>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</si>
  <si>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</si>
  <si>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</si>
  <si>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</si>
  <si>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</si>
  <si>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</si>
  <si>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</si>
  <si>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</si>
  <si>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</si>
  <si>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</si>
  <si>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</si>
  <si>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</si>
  <si>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</si>
  <si>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</si>
  <si>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</si>
  <si>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</si>
  <si>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</si>
  <si>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</si>
  <si>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</si>
  <si>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</si>
  <si>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</si>
  <si>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</si>
  <si>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</si>
  <si>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</si>
  <si>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</si>
  <si>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</si>
  <si>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</si>
  <si>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</si>
  <si>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</si>
  <si>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</si>
  <si>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</si>
  <si>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</si>
  <si>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</si>
  <si>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</si>
  <si>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</si>
  <si>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</si>
  <si>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</si>
  <si>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</si>
  <si>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</si>
  <si>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</si>
  <si>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</si>
  <si>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</si>
  <si>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</si>
  <si>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</si>
  <si>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</si>
  <si>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</si>
  <si>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</si>
  <si>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</si>
  <si>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</si>
  <si>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</si>
  <si>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</si>
  <si>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</si>
  <si>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</si>
  <si>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</si>
  <si>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</si>
  <si>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</si>
  <si>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</si>
  <si>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</si>
  <si>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</si>
  <si>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</si>
  <si>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</si>
  <si>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</si>
  <si>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</si>
  <si>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</si>
  <si>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</si>
  <si>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</si>
  <si>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</si>
  <si>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</si>
  <si>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</si>
  <si>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</si>
  <si>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</si>
  <si>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</si>
  <si>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</si>
  <si>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</si>
  <si>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</si>
  <si>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</si>
  <si>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</si>
  <si>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</si>
  <si>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</si>
  <si>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</si>
  <si>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</si>
  <si>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</si>
  <si>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</si>
  <si>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</si>
  <si>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</si>
  <si>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</si>
  <si>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</si>
  <si>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</si>
  <si>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</si>
  <si>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</si>
  <si>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</si>
  <si>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</si>
  <si>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</si>
  <si>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</si>
  <si>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</si>
  <si>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</si>
  <si>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</si>
  <si>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</si>
  <si>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</si>
  <si>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</si>
  <si>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</si>
  <si>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</si>
  <si>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</si>
  <si>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</si>
  <si>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</si>
  <si>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</si>
  <si>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</si>
  <si>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</si>
  <si>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</si>
  <si>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</si>
  <si>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</si>
  <si>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</si>
  <si>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</si>
  <si>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</si>
  <si>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</si>
  <si>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</si>
  <si>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</si>
  <si>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</si>
  <si>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</si>
  <si>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</si>
  <si>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</si>
  <si>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</si>
  <si>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</si>
  <si>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</si>
  <si>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</si>
  <si>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</si>
  <si>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</si>
  <si>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</si>
  <si>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</si>
  <si>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</si>
  <si>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</si>
  <si>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</si>
  <si>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</si>
  <si>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</si>
  <si>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</si>
  <si>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</si>
  <si>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</si>
  <si>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</si>
  <si>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</si>
  <si>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</si>
  <si>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</si>
  <si>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</si>
  <si>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</si>
  <si>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</si>
  <si>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</si>
  <si>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</si>
  <si>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</si>
  <si>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</si>
  <si>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</si>
  <si>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</si>
  <si>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</si>
  <si>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</si>
  <si>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</si>
  <si>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</si>
  <si>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</si>
  <si>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</si>
  <si>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</si>
  <si>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</si>
  <si>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</si>
  <si>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</si>
  <si>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</si>
  <si>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</si>
  <si>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</si>
  <si>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</si>
  <si>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</si>
  <si>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</si>
  <si>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</si>
  <si>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</si>
  <si>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</si>
  <si>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</si>
  <si>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</si>
  <si>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</si>
  <si>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</si>
  <si>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</si>
  <si>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</si>
  <si>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</si>
  <si>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</si>
  <si>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</si>
  <si>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</si>
  <si>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</si>
  <si>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</si>
  <si>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</si>
  <si>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</si>
  <si>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</si>
  <si>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</si>
  <si>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</si>
  <si>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</si>
  <si>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</si>
  <si>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</si>
  <si>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</si>
  <si>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</si>
  <si>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</si>
  <si>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</si>
  <si>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</si>
  <si>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</si>
  <si>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</si>
  <si>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</si>
  <si>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</si>
  <si>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</si>
  <si>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</si>
  <si>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</si>
  <si>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</si>
  <si>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</si>
  <si>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</si>
  <si>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</si>
  <si>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</si>
  <si>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</si>
  <si>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</si>
  <si>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</si>
  <si>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</si>
  <si>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</si>
  <si>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</si>
  <si>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</si>
  <si>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</si>
  <si>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</si>
  <si>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</si>
  <si>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</si>
  <si>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</si>
  <si>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</si>
  <si>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</si>
  <si>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</si>
  <si>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</si>
  <si>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</si>
  <si>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</si>
  <si>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</si>
  <si>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</si>
  <si>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</si>
  <si>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</si>
  <si>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</si>
  <si>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</si>
  <si>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</si>
  <si>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</si>
  <si>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</si>
  <si>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</si>
  <si>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</si>
  <si>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</si>
  <si>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</si>
  <si>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</si>
  <si>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</si>
  <si>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</si>
  <si>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</si>
  <si>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</si>
  <si>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</si>
  <si>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</si>
  <si>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</si>
  <si>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</si>
  <si>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</si>
  <si>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</si>
  <si>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</si>
  <si>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</si>
  <si>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</si>
  <si>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</si>
  <si>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</si>
  <si>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</si>
  <si>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</si>
  <si>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</si>
  <si>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</si>
  <si>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</si>
  <si>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</si>
  <si>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</si>
  <si>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</si>
  <si>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</si>
  <si>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</si>
  <si>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</si>
  <si>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</si>
  <si>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</si>
  <si>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</si>
  <si>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</si>
  <si>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</si>
  <si>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</si>
  <si>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</si>
  <si>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</si>
  <si>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</si>
  <si>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</si>
  <si>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</si>
  <si>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</si>
  <si>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</si>
  <si>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</si>
  <si>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</si>
  <si>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</si>
  <si>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</si>
  <si>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</si>
  <si>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</si>
  <si>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</si>
  <si>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</si>
  <si>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</si>
  <si>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</si>
  <si>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</si>
  <si>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</si>
  <si>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</si>
  <si>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</si>
  <si>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</si>
  <si>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</si>
  <si>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</si>
  <si>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</si>
  <si>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</si>
  <si>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</si>
  <si>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</si>
  <si>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</si>
  <si>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</si>
  <si>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</si>
  <si>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</si>
  <si>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</si>
  <si>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</si>
  <si>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</si>
  <si>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</si>
  <si>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</si>
  <si>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</si>
  <si>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</si>
  <si>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</si>
  <si>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</si>
  <si>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</si>
  <si>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</si>
  <si>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</si>
  <si>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</si>
  <si>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</si>
  <si>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</si>
  <si>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</si>
  <si>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</si>
  <si>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</si>
  <si>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</si>
  <si>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</si>
  <si>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</si>
  <si>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</si>
  <si>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</si>
  <si>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</si>
  <si>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</si>
  <si>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</si>
  <si>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</si>
  <si>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</si>
  <si>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</si>
  <si>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</si>
  <si>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</si>
  <si>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</si>
  <si>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</si>
  <si>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</si>
  <si>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</si>
  <si>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</si>
  <si>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</si>
  <si>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</si>
  <si>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</si>
  <si>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</si>
  <si>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</si>
  <si>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</si>
  <si>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</si>
  <si>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</si>
  <si>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</si>
  <si>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</si>
  <si>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</si>
  <si>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</si>
  <si>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</si>
  <si>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</si>
  <si>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</si>
  <si>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</si>
  <si>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</si>
  <si>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</si>
  <si>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</si>
  <si>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</si>
  <si>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</si>
  <si>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</si>
  <si>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</si>
  <si>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</si>
  <si>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</si>
  <si>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</si>
  <si>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</si>
  <si>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</si>
  <si>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</si>
  <si>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</si>
  <si>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</si>
  <si>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</si>
  <si>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</si>
  <si>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</si>
  <si>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</si>
  <si>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</si>
  <si>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</si>
  <si>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</si>
  <si>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</si>
  <si>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</si>
  <si>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</si>
  <si>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</si>
  <si>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</si>
  <si>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</si>
  <si>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</si>
  <si>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</si>
  <si>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</si>
  <si>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</si>
  <si>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</si>
  <si>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</si>
  <si>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</si>
  <si>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</si>
  <si>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</si>
  <si>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</si>
  <si>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</si>
  <si>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</si>
  <si>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</si>
  <si>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</si>
  <si>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</si>
  <si>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</si>
  <si>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</si>
  <si>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</si>
  <si>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</si>
  <si>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</si>
  <si>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</si>
  <si>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</si>
  <si>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</si>
  <si>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</si>
  <si>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</si>
  <si>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</si>
  <si>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</si>
  <si>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</si>
  <si>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</si>
  <si>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</si>
  <si>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</si>
  <si>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</si>
  <si>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</si>
  <si>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</si>
  <si>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</si>
  <si>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</si>
  <si>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</si>
  <si>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</si>
  <si>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</si>
  <si>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</si>
  <si>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</si>
  <si>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</si>
  <si>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</si>
  <si>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</si>
  <si>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</si>
  <si>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</si>
  <si>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</si>
  <si>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</si>
  <si>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</si>
  <si>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</si>
  <si>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</si>
  <si>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</si>
  <si>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</si>
  <si>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</si>
  <si>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</si>
  <si>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</si>
  <si>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</si>
  <si>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</si>
  <si>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</si>
  <si>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</si>
  <si>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</si>
  <si>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</si>
  <si>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</si>
  <si>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</si>
  <si>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</si>
  <si>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</si>
  <si>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</si>
  <si>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</si>
  <si>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</si>
  <si>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</si>
  <si>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</si>
  <si>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</si>
  <si>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</si>
  <si>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</si>
  <si>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</si>
  <si>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</si>
  <si>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</si>
  <si>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</si>
  <si>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</si>
  <si>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</si>
  <si>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</si>
  <si>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</si>
  <si>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</si>
  <si>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</si>
  <si>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</si>
  <si>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</si>
  <si>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</si>
  <si>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</si>
  <si>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</si>
  <si>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</si>
  <si>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</si>
  <si>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</si>
  <si>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</si>
  <si>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</si>
  <si>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</si>
  <si>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</si>
  <si>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</si>
  <si>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</si>
  <si>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</si>
  <si>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</si>
  <si>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</si>
  <si>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</si>
  <si>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</si>
  <si>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</si>
  <si>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</si>
  <si>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</si>
  <si>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</si>
  <si>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</si>
  <si>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</si>
  <si>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</si>
  <si>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</si>
  <si>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</si>
  <si>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</si>
  <si>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</si>
  <si>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</si>
  <si>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</si>
  <si>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</si>
  <si>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</si>
  <si>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</si>
  <si>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</si>
  <si>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</si>
  <si>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</si>
  <si>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</si>
  <si>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</si>
  <si>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</si>
  <si>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</si>
  <si>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</si>
  <si>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</si>
  <si>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</si>
  <si>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</si>
  <si>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</si>
  <si>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</si>
  <si>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</si>
  <si>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</si>
  <si>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</si>
  <si>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</si>
  <si>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</si>
  <si>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</si>
  <si>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</si>
  <si>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</si>
  <si>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</si>
  <si>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</si>
  <si>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</si>
  <si>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</si>
  <si>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</si>
  <si>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</si>
  <si>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</si>
  <si>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</si>
  <si>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</si>
  <si>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</si>
  <si>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</si>
  <si>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</si>
  <si>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</si>
  <si>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</si>
  <si>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</si>
  <si>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</si>
  <si>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</si>
  <si>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</si>
  <si>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</si>
  <si>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</si>
  <si>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</si>
  <si>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</si>
  <si>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</si>
  <si>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</si>
  <si>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</si>
  <si>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</si>
  <si>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</si>
  <si>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</si>
  <si>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</si>
  <si>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</si>
  <si>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</si>
  <si>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</si>
  <si>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</si>
  <si>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</si>
  <si>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</si>
  <si>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</si>
  <si>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</si>
  <si>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</si>
  <si>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</si>
  <si>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</si>
  <si>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</si>
  <si>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</si>
  <si>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</si>
  <si>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</si>
  <si>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</si>
  <si>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</si>
  <si>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</si>
  <si>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</si>
  <si>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</si>
  <si>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</si>
  <si>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</si>
  <si>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</si>
  <si>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</si>
  <si>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</si>
  <si>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</si>
  <si>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</si>
  <si>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</si>
  <si>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</si>
  <si>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</si>
  <si>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</si>
  <si>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</si>
  <si>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</si>
  <si>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</si>
  <si>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</si>
  <si>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</si>
  <si>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</si>
  <si>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</si>
  <si>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</si>
  <si>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</si>
  <si>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</si>
  <si>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</si>
  <si>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</si>
  <si>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</si>
  <si>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</si>
  <si>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</si>
  <si>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</si>
  <si>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</si>
  <si>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</si>
  <si>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</si>
  <si>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</si>
  <si>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</si>
  <si>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</si>
  <si>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</si>
  <si>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</si>
  <si>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</si>
  <si>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</si>
  <si>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</si>
  <si>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</si>
  <si>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</si>
  <si>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</si>
  <si>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</si>
  <si>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</si>
  <si>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</si>
  <si>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</si>
  <si>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</si>
  <si>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</si>
  <si>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</si>
  <si>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</si>
  <si>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</si>
  <si>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</si>
  <si>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</si>
  <si>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</si>
  <si>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</si>
  <si>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</si>
  <si>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</si>
  <si>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</si>
  <si>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</si>
  <si>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</si>
  <si>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</si>
  <si>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</si>
  <si>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</si>
  <si>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</si>
  <si>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</si>
  <si>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</si>
  <si>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</si>
  <si>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</si>
  <si>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</si>
  <si>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</si>
  <si>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</si>
  <si>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</si>
  <si>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</si>
  <si>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</si>
  <si>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</si>
  <si>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</si>
  <si>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</si>
  <si>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</si>
  <si>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</si>
  <si>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</si>
  <si>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</si>
  <si>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</si>
  <si>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</si>
  <si>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</si>
  <si>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</si>
  <si>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</si>
  <si>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</si>
  <si>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</si>
  <si>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</si>
  <si>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</si>
  <si>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</si>
  <si>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</si>
  <si>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</si>
  <si>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</si>
  <si>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</si>
  <si>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</si>
  <si>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</si>
  <si>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</si>
  <si>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</si>
  <si>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</si>
  <si>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</si>
  <si>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</si>
  <si>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</si>
  <si>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</si>
  <si>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</si>
  <si>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</si>
  <si>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</si>
  <si>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</si>
  <si>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</si>
  <si>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</si>
  <si>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</si>
  <si>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</si>
  <si>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</si>
  <si>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</si>
  <si>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</si>
  <si>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</si>
  <si>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</si>
  <si>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</si>
  <si>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</si>
  <si>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</si>
  <si>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</si>
  <si>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</si>
  <si>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</si>
  <si>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</si>
  <si>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</si>
  <si>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</si>
  <si>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</si>
  <si>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</si>
  <si>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</si>
  <si>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</si>
  <si>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</si>
  <si>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</si>
  <si>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</si>
  <si>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</si>
  <si>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</si>
  <si>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</si>
  <si>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</si>
  <si>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</si>
  <si>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</si>
  <si>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</si>
  <si>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</si>
  <si>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</si>
  <si>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</si>
  <si>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</si>
  <si>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</si>
  <si>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</si>
  <si>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</si>
  <si>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</si>
  <si>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</si>
  <si>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</si>
  <si>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</si>
  <si>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</si>
  <si>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</si>
  <si>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</si>
  <si>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</si>
  <si>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</si>
  <si>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</si>
  <si>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</si>
  <si>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</si>
  <si>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</si>
  <si>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</si>
  <si>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</si>
  <si>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</si>
  <si>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</si>
  <si>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</si>
  <si>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</si>
  <si>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</si>
  <si>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</si>
  <si>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</si>
  <si>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</si>
  <si>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</si>
  <si>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</si>
  <si>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</si>
  <si>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</si>
  <si>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</si>
  <si>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</si>
  <si>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</si>
  <si>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</si>
  <si>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</si>
  <si>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</si>
  <si>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</si>
  <si>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</si>
  <si>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</si>
  <si>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</si>
  <si>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</si>
  <si>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</si>
  <si>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</si>
  <si>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</si>
  <si>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</si>
  <si>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</si>
  <si>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</si>
  <si>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</si>
  <si>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</si>
  <si>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</si>
  <si>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</si>
  <si>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</si>
  <si>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</si>
  <si>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</si>
  <si>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</si>
  <si>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</si>
  <si>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</si>
  <si>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</si>
  <si>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</si>
  <si>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</si>
  <si>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</si>
  <si>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</si>
  <si>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</si>
  <si>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</si>
  <si>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</si>
  <si>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</si>
  <si>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</si>
  <si>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</si>
  <si>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</si>
  <si>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</si>
  <si>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</si>
  <si>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</si>
  <si>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</si>
  <si>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</si>
  <si>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</si>
  <si>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</si>
  <si>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</si>
  <si>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</si>
  <si>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</si>
  <si>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</si>
  <si>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</si>
  <si>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</si>
  <si>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</si>
  <si>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</si>
  <si>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</si>
  <si>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</si>
  <si>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</si>
  <si>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</si>
  <si>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</si>
  <si>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</si>
  <si>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</si>
  <si>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</si>
  <si>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</si>
  <si>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</si>
  <si>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</si>
  <si>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</si>
  <si>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</si>
  <si>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</si>
  <si>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</si>
  <si>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</si>
  <si>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</si>
  <si>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</si>
  <si>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</si>
  <si>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</si>
  <si>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</si>
  <si>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</si>
  <si>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</si>
  <si>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</si>
  <si>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</si>
  <si>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</si>
  <si>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</si>
  <si>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</si>
  <si>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</si>
  <si>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</si>
  <si>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</si>
  <si>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</si>
  <si>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</si>
  <si>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</si>
  <si>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</si>
  <si>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</si>
  <si>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</si>
  <si>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</si>
  <si>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</si>
  <si>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</si>
  <si>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</si>
  <si>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</si>
  <si>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</si>
  <si>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</si>
  <si>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</si>
  <si>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</si>
  <si>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</si>
  <si>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</si>
  <si>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</si>
  <si>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</si>
  <si>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</si>
  <si>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</si>
  <si>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</si>
  <si>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</si>
  <si>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</si>
  <si>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</si>
  <si>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</si>
  <si>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</si>
  <si>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</si>
  <si>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</si>
  <si>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</si>
  <si>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</si>
  <si>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</si>
  <si>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</si>
  <si>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</si>
  <si>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</si>
  <si>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</si>
  <si>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</si>
  <si>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</si>
  <si>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</si>
  <si>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</si>
  <si>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</si>
  <si>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</si>
  <si>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</si>
  <si>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</si>
  <si>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</si>
  <si>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</si>
  <si>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</si>
  <si>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</si>
  <si>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</si>
  <si>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</si>
  <si>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</si>
  <si>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</si>
  <si>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</si>
  <si>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</si>
  <si>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</si>
  <si>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</si>
  <si>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</si>
  <si>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</si>
  <si>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</si>
  <si>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</si>
  <si>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</si>
  <si>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</si>
  <si>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</si>
  <si>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</si>
  <si>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</si>
  <si>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</si>
  <si>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</si>
  <si>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</si>
  <si>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</si>
  <si>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</si>
  <si>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</si>
  <si>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</si>
  <si>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</si>
  <si>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</si>
  <si>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</si>
  <si>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</si>
  <si>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</si>
  <si>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</si>
  <si>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</si>
  <si>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</si>
  <si>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</si>
  <si>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</si>
  <si>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</si>
  <si>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</si>
  <si>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</si>
  <si>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</si>
  <si>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</si>
  <si>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</si>
  <si>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</si>
  <si>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</si>
  <si>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</si>
  <si>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</si>
  <si>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</si>
  <si>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</si>
  <si>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</si>
  <si>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</si>
  <si>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</si>
  <si>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</si>
  <si>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</si>
  <si>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</si>
  <si>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</si>
  <si>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</si>
  <si>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</si>
  <si>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</si>
  <si>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</si>
  <si>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</si>
  <si>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</si>
  <si>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</si>
  <si>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</si>
  <si>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</si>
  <si>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</si>
  <si>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</si>
  <si>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</si>
  <si>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</si>
  <si>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</si>
  <si>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</si>
  <si>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</si>
  <si>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</si>
  <si>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</si>
  <si>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</si>
  <si>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</si>
  <si>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</si>
  <si>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</si>
  <si>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</si>
  <si>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</si>
  <si>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</si>
  <si>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</si>
  <si>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</si>
  <si>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</si>
  <si>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</si>
  <si>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</si>
  <si>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</si>
  <si>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</si>
  <si>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</si>
  <si>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</si>
  <si>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</si>
  <si>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</si>
  <si>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</si>
  <si>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</si>
  <si>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</si>
  <si>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</si>
  <si>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</si>
  <si>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</si>
  <si>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</si>
  <si>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</si>
  <si>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</si>
  <si>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</si>
  <si>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</si>
  <si>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</si>
  <si>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</si>
  <si>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</si>
  <si>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</si>
  <si>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</si>
  <si>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</si>
  <si>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</si>
  <si>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</si>
  <si>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</si>
  <si>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</si>
  <si>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</si>
  <si>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</si>
  <si>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</si>
  <si>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</si>
  <si>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</si>
  <si>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</si>
  <si>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</si>
  <si>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</si>
  <si>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</si>
  <si>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</si>
  <si>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</si>
  <si>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</si>
  <si>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</si>
  <si>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</si>
  <si>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</si>
  <si>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</si>
  <si>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</si>
  <si>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</si>
  <si>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</si>
  <si>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</si>
  <si>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</si>
  <si>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</si>
  <si>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</si>
  <si>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</si>
  <si>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</si>
  <si>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</si>
  <si>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</si>
  <si>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</si>
  <si>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</si>
  <si>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</si>
  <si>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</si>
  <si>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</si>
  <si>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</si>
  <si>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</si>
  <si>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</si>
  <si>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</si>
  <si>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</si>
  <si>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</si>
  <si>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</si>
  <si>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</si>
  <si>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</si>
  <si>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</si>
  <si>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</si>
  <si>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</si>
  <si>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</si>
  <si>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</si>
  <si>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</si>
  <si>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</si>
  <si>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</si>
  <si>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</si>
  <si>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</si>
  <si>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</si>
  <si>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</si>
  <si>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</si>
  <si>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</si>
  <si>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</si>
  <si>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</si>
  <si>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</si>
  <si>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</si>
  <si>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</si>
  <si>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</si>
  <si>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</si>
  <si>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</si>
  <si>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</si>
  <si>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</si>
  <si>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</si>
  <si>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</si>
  <si>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</si>
  <si>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</si>
  <si>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</si>
  <si>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</si>
  <si>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</si>
  <si>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</si>
  <si>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</si>
  <si>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</si>
  <si>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</si>
  <si>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</si>
  <si>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</si>
  <si>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</si>
  <si>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</si>
  <si>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</si>
  <si>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</si>
  <si>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</si>
  <si>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</si>
  <si>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</si>
  <si>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</si>
  <si>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</si>
  <si>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</si>
  <si>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</si>
  <si>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</si>
  <si>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</si>
  <si>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</si>
  <si>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</si>
  <si>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</si>
  <si>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</si>
  <si>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</si>
  <si>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</si>
  <si>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</si>
  <si>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</si>
  <si>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</si>
  <si>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</si>
  <si>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</si>
  <si>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</si>
  <si>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</si>
  <si>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</si>
  <si>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</si>
  <si>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</si>
  <si>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</si>
  <si>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</si>
  <si>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</si>
  <si>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</si>
  <si>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</si>
  <si>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</si>
  <si>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</si>
  <si>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</si>
  <si>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</si>
  <si>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</si>
  <si>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</si>
  <si>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</si>
  <si>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</si>
  <si>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</si>
  <si>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</si>
  <si>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</si>
  <si>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</si>
  <si>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</si>
  <si>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</si>
  <si>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</si>
  <si>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</si>
  <si>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</si>
  <si>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</si>
  <si>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</si>
  <si>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</si>
  <si>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</si>
  <si>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</si>
  <si>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</si>
  <si>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</si>
  <si>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</si>
  <si>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</si>
  <si>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</si>
  <si>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</si>
  <si>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</si>
  <si>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</si>
  <si>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</si>
  <si>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</si>
  <si>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</si>
  <si>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</si>
  <si>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</si>
  <si>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</si>
  <si>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</si>
  <si>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</si>
  <si>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</si>
  <si>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</si>
  <si>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</si>
  <si>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</si>
  <si>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</si>
  <si>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</si>
  <si>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</si>
  <si>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</si>
  <si>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</si>
  <si>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</si>
  <si>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</si>
  <si>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</si>
  <si>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</si>
  <si>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</si>
  <si>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</si>
  <si>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</si>
  <si>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</si>
  <si>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</si>
  <si>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</si>
  <si>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</si>
  <si>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</si>
  <si>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</si>
  <si>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</si>
  <si>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</si>
  <si>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</si>
  <si>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</si>
  <si>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</si>
  <si>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</si>
  <si>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</si>
  <si>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</si>
  <si>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</si>
  <si>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</si>
  <si>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</si>
  <si>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</si>
  <si>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</si>
  <si>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</si>
  <si>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</si>
  <si>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</si>
  <si>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</si>
  <si>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</si>
  <si>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</si>
  <si>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</si>
  <si>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</si>
  <si>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</si>
  <si>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</si>
  <si>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</si>
  <si>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</si>
  <si>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</si>
  <si>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</si>
  <si>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</si>
  <si>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</si>
  <si>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</si>
  <si>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</si>
  <si>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</si>
  <si>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</si>
  <si>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</si>
  <si>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</si>
  <si>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</si>
  <si>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</si>
  <si>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</si>
  <si>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</si>
  <si>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</si>
  <si>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</si>
  <si>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</si>
  <si>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</si>
  <si>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</si>
  <si>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</si>
  <si>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</si>
  <si>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</si>
  <si>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</si>
  <si>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</si>
  <si>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</si>
  <si>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</si>
  <si>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</si>
  <si>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</si>
  <si>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</si>
  <si>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</si>
  <si>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</si>
  <si>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</si>
  <si>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</si>
  <si>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</si>
  <si>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</si>
  <si>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</si>
  <si>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</si>
  <si>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</si>
  <si>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</si>
  <si>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</si>
  <si>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</si>
  <si>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</si>
  <si>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</si>
  <si>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</si>
  <si>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</si>
  <si>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</si>
  <si>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</si>
  <si>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</si>
  <si>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</si>
  <si>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</si>
  <si>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</si>
  <si>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</si>
  <si>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</si>
  <si>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</si>
  <si>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</si>
  <si>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</si>
  <si>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</si>
  <si>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</si>
  <si>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</si>
  <si>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</si>
  <si>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</si>
  <si>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</si>
  <si>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</si>
  <si>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</si>
  <si>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</si>
  <si>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</si>
  <si>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</si>
  <si>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</si>
  <si>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</si>
  <si>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</si>
  <si>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</si>
  <si>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</si>
  <si>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</si>
  <si>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</si>
  <si>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</si>
  <si>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</si>
  <si>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</si>
  <si>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</si>
  <si>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</si>
  <si>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</si>
  <si>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</si>
  <si>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</si>
  <si>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</si>
  <si>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</si>
  <si>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</si>
  <si>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</si>
  <si>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</si>
  <si>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</si>
  <si>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</si>
  <si>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</si>
  <si>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</si>
  <si>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</si>
  <si>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</si>
  <si>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</si>
  <si>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</si>
  <si>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</si>
  <si>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</si>
  <si>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</si>
  <si>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</si>
  <si>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</si>
  <si>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</si>
  <si>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</si>
  <si>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</si>
  <si>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</si>
  <si>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</si>
  <si>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</si>
  <si>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</si>
  <si>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</si>
  <si>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</si>
  <si>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</si>
  <si>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</si>
  <si>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</si>
  <si>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</si>
  <si>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</si>
  <si>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</si>
  <si>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</si>
  <si>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</si>
  <si>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</si>
  <si>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</si>
  <si>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</si>
  <si>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</si>
  <si>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</si>
  <si>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</si>
  <si>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</si>
  <si>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</si>
  <si>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</si>
  <si>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</si>
  <si>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</si>
  <si>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</si>
  <si>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</si>
  <si>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</si>
  <si>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</si>
  <si>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</si>
  <si>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</si>
  <si>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</si>
  <si>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</si>
  <si>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</si>
  <si>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</si>
  <si>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</si>
  <si>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</si>
  <si>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</si>
  <si>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</si>
  <si>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</si>
  <si>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</si>
  <si>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</si>
  <si>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</si>
  <si>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</si>
  <si>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</si>
  <si>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</si>
  <si>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</si>
  <si>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</si>
  <si>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</si>
  <si>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</si>
  <si>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</si>
  <si>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</si>
  <si>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</si>
  <si>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</si>
  <si>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</si>
  <si>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</si>
  <si>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</si>
  <si>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</si>
  <si>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</si>
  <si>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</si>
  <si>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</si>
  <si>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</si>
  <si>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</si>
  <si>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</si>
  <si>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</si>
  <si>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</si>
  <si>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</si>
  <si>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</si>
  <si>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</si>
  <si>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</si>
  <si>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</si>
  <si>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</si>
  <si>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</si>
  <si>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</si>
  <si>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</si>
  <si>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</si>
  <si>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</si>
  <si>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</si>
  <si>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</si>
  <si>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</si>
  <si>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</si>
  <si>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</si>
  <si>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</si>
  <si>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</si>
  <si>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</si>
  <si>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</si>
  <si>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</si>
  <si>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</si>
  <si>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</si>
  <si>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</si>
  <si>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</si>
  <si>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</si>
  <si>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</si>
  <si>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</si>
  <si>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</si>
  <si>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</si>
  <si>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</si>
  <si>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</si>
  <si>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</si>
  <si>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</si>
  <si>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</si>
  <si>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</si>
  <si>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</si>
  <si>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</si>
  <si>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</si>
  <si>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</si>
  <si>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</si>
  <si>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</si>
  <si>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</si>
  <si>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</si>
  <si>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</si>
  <si>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</si>
  <si>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</si>
  <si>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</si>
  <si>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</si>
  <si>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</si>
  <si>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</si>
  <si>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</si>
  <si>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</si>
  <si>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</si>
  <si>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</si>
  <si>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</si>
  <si>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</si>
  <si>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</si>
  <si>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</si>
  <si>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</si>
  <si>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</si>
  <si>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</si>
  <si>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</si>
  <si>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</si>
  <si>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</si>
  <si>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</si>
  <si>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</si>
  <si>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</si>
  <si>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</si>
  <si>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</si>
  <si>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</si>
  <si>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</si>
  <si>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</si>
  <si>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</si>
  <si>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</si>
  <si>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</si>
  <si>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</si>
  <si>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</si>
  <si>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</si>
  <si>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</si>
  <si>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</si>
  <si>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</si>
  <si>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</si>
  <si>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</si>
  <si>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</si>
  <si>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</si>
  <si>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</si>
  <si>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</si>
  <si>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</si>
  <si>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</si>
  <si>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</si>
  <si>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</si>
  <si>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</si>
  <si>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</si>
  <si>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</si>
  <si>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</si>
  <si>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</si>
  <si>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</si>
  <si>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</si>
  <si>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</si>
  <si>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</si>
  <si>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</si>
  <si>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</si>
  <si>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</si>
  <si>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</si>
  <si>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</si>
  <si>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</si>
  <si>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</si>
  <si>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</si>
  <si>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</si>
  <si>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</si>
  <si>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</si>
  <si>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</si>
  <si>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</si>
  <si>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</si>
  <si>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</si>
  <si>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</si>
  <si>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</si>
  <si>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</si>
  <si>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</si>
  <si>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</si>
  <si>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</si>
  <si>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</si>
  <si>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</si>
  <si>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</si>
  <si>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</si>
  <si>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</si>
  <si>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</si>
  <si>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</si>
  <si>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</si>
  <si>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</si>
  <si>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</si>
  <si>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</si>
  <si>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</si>
  <si>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</si>
  <si>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</si>
  <si>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</si>
  <si>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</si>
  <si>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</si>
  <si>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</si>
  <si>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</si>
  <si>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</si>
  <si>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</si>
  <si>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</si>
  <si>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</si>
  <si>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</si>
  <si>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</si>
  <si>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</si>
  <si>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</si>
  <si>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</si>
  <si>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</si>
  <si>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</si>
  <si>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</si>
  <si>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</si>
  <si>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</si>
  <si>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</si>
  <si>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</si>
  <si>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</si>
  <si>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</si>
  <si>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</si>
  <si>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</si>
  <si>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</si>
  <si>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</si>
  <si>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</si>
  <si>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</si>
  <si>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</si>
  <si>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</si>
  <si>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</si>
  <si>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</si>
  <si>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</si>
  <si>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</si>
  <si>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</si>
  <si>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</si>
  <si>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</si>
  <si>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</si>
  <si>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</si>
  <si>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</si>
  <si>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</si>
  <si>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</si>
  <si>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</si>
  <si>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</si>
  <si>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</si>
  <si>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</si>
  <si>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</si>
  <si>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</si>
  <si>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</si>
  <si>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</si>
  <si>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</si>
  <si>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</si>
  <si>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</si>
  <si>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</si>
  <si>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</si>
  <si>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</si>
  <si>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</si>
  <si>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</si>
  <si>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</si>
  <si>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</si>
  <si>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</si>
  <si>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</si>
  <si>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</si>
  <si>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</si>
  <si>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</si>
  <si>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</si>
  <si>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</si>
  <si>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</si>
  <si>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</si>
  <si>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</si>
  <si>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</si>
  <si>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</si>
  <si>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</si>
  <si>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</si>
  <si>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</si>
  <si>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</si>
  <si>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</si>
  <si>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</si>
  <si>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</si>
  <si>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</si>
  <si>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</si>
  <si>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</si>
  <si>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</si>
  <si>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</si>
  <si>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</si>
  <si>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</si>
  <si>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</si>
  <si>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</si>
  <si>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</si>
  <si>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</si>
  <si>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</si>
  <si>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</si>
  <si>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</si>
  <si>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</si>
  <si>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</si>
  <si>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</si>
  <si>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</si>
  <si>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</si>
  <si>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</si>
  <si>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</si>
  <si>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</si>
  <si>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</si>
  <si>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</si>
  <si>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</si>
  <si>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</si>
  <si>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</si>
  <si>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</si>
  <si>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</si>
  <si>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</si>
  <si>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</si>
  <si>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</si>
  <si>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</si>
  <si>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</si>
  <si>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</si>
  <si>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</si>
  <si>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</si>
  <si>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</si>
  <si>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</si>
  <si>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</si>
  <si>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</si>
  <si>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</si>
  <si>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</si>
  <si>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</si>
  <si>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</si>
  <si>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</si>
  <si>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</si>
  <si>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</si>
  <si>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</si>
  <si>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</si>
  <si>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</si>
  <si>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</si>
  <si>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</si>
  <si>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</si>
  <si>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</si>
  <si>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</si>
  <si>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</si>
  <si>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</si>
  <si>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</si>
  <si>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</si>
  <si>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</si>
  <si>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</si>
  <si>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</si>
  <si>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</si>
  <si>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</si>
  <si>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</si>
  <si>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</si>
  <si>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</si>
  <si>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</si>
  <si>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</si>
  <si>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</si>
  <si>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</si>
  <si>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</si>
  <si>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</si>
  <si>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</si>
  <si>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</si>
  <si>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</si>
  <si>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</si>
  <si>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</si>
  <si>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</si>
  <si>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</si>
  <si>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</si>
  <si>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</si>
  <si>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</si>
  <si>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</si>
  <si>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</si>
  <si>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</si>
  <si>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</si>
  <si>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</si>
  <si>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</si>
  <si>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</si>
  <si>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</si>
  <si>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</si>
  <si>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</si>
  <si>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</si>
  <si>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</si>
  <si>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</si>
  <si>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</si>
  <si>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</si>
  <si>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</si>
  <si>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</si>
  <si>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</si>
  <si>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</si>
  <si>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</si>
  <si>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</si>
  <si>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</si>
  <si>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</si>
  <si>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</si>
  <si>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</si>
  <si>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</si>
  <si>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</si>
  <si>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</si>
  <si>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</si>
  <si>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</si>
  <si>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</si>
  <si>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</si>
  <si>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</si>
  <si>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</si>
  <si>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</si>
  <si>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</si>
  <si>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</si>
  <si>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</si>
  <si>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</si>
  <si>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</si>
  <si>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</si>
  <si>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</si>
  <si>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</si>
  <si>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</si>
  <si>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</si>
  <si>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</si>
  <si>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</si>
  <si>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</si>
  <si>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</si>
  <si>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</si>
  <si>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</si>
  <si>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</si>
  <si>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</si>
  <si>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</si>
  <si>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</si>
  <si>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</si>
  <si>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</si>
  <si>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</si>
  <si>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</si>
  <si>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</si>
  <si>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</si>
  <si>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</si>
  <si>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</si>
  <si>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</si>
  <si>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</si>
  <si>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</si>
  <si>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</si>
  <si>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</si>
  <si>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</si>
  <si>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</si>
  <si>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</si>
  <si>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</si>
  <si>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</si>
  <si>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</si>
  <si>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</si>
  <si>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</si>
  <si>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</si>
  <si>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</si>
  <si>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</si>
  <si>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</si>
  <si>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</si>
  <si>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</si>
  <si>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</si>
  <si>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</si>
  <si>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</si>
  <si>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</si>
  <si>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</si>
  <si>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</si>
  <si>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</si>
  <si>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</si>
  <si>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</si>
  <si>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</si>
  <si>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</si>
  <si>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</si>
  <si>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</si>
  <si>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</si>
  <si>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</si>
  <si>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</si>
  <si>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</si>
  <si>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</si>
  <si>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</si>
  <si>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</si>
  <si>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</si>
  <si>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</si>
  <si>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</si>
  <si>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</si>
  <si>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</si>
  <si>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</si>
  <si>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</si>
  <si>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</si>
  <si>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</si>
  <si>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</si>
  <si>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</si>
  <si>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</si>
  <si>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</si>
  <si>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</si>
  <si>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</si>
  <si>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</si>
  <si>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</si>
  <si>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</si>
  <si>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</si>
  <si>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</si>
  <si>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</si>
  <si>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</si>
  <si>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</si>
  <si>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</si>
  <si>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</si>
  <si>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</si>
  <si>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</si>
  <si>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</si>
  <si>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</si>
  <si>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</si>
  <si>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</si>
  <si>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</si>
  <si>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</si>
  <si>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</si>
  <si>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</si>
  <si>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</si>
  <si>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</si>
  <si>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</si>
  <si>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</si>
  <si>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</si>
  <si>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</si>
  <si>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</si>
  <si>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</si>
  <si>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</si>
  <si>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</si>
  <si>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</si>
  <si>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</si>
  <si>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</si>
  <si>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</si>
  <si>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</si>
  <si>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</si>
  <si>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</si>
  <si>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</si>
  <si>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</si>
  <si>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</si>
  <si>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</si>
  <si>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</si>
  <si>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</si>
  <si>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</si>
  <si>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</si>
  <si>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</si>
  <si>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</si>
  <si>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</si>
  <si>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</si>
  <si>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</si>
  <si>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</si>
  <si>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</si>
  <si>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</si>
  <si>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</si>
  <si>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</si>
  <si>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</si>
  <si>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</si>
  <si>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</si>
  <si>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</si>
  <si>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</si>
  <si>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</si>
  <si>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</si>
  <si>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</si>
  <si>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</si>
  <si>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</si>
  <si>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</si>
  <si>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</si>
  <si>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</si>
  <si>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</si>
  <si>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</si>
  <si>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</si>
  <si>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</si>
  <si>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</si>
  <si>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</si>
  <si>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</si>
  <si>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</si>
  <si>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</si>
  <si>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</si>
  <si>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</si>
  <si>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</si>
  <si>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</si>
  <si>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</si>
  <si>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</si>
  <si>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</si>
  <si>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</si>
  <si>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</si>
  <si>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</si>
  <si>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</si>
  <si>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</si>
  <si>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</si>
  <si>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</si>
  <si>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</si>
  <si>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</si>
  <si>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</si>
  <si>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</si>
  <si>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</si>
  <si>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</si>
  <si>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</si>
  <si>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</si>
  <si>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</si>
  <si>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</si>
  <si>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</si>
  <si>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</si>
  <si>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</si>
  <si>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</si>
  <si>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</si>
  <si>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</si>
  <si>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</si>
  <si>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</si>
  <si>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</si>
  <si>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</si>
  <si>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</si>
  <si>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</si>
  <si>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</si>
  <si>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</si>
  <si>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</si>
  <si>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</si>
  <si>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</si>
  <si>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</si>
  <si>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</si>
  <si>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</si>
  <si>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</si>
  <si>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</si>
  <si>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</si>
  <si>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</si>
  <si>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</si>
  <si>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</si>
  <si>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</si>
  <si>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</si>
  <si>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</si>
  <si>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</si>
  <si>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</si>
  <si>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</si>
  <si>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</si>
  <si>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</si>
  <si>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</si>
  <si>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</si>
  <si>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</si>
  <si>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</si>
  <si>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</si>
  <si>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</si>
  <si>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</si>
  <si>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</si>
  <si>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</si>
  <si>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</si>
  <si>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</si>
  <si>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</si>
  <si>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</si>
  <si>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</si>
  <si>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</si>
  <si>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</si>
  <si>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</si>
  <si>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</si>
  <si>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</si>
  <si>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</si>
  <si>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</si>
  <si>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</si>
  <si>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</si>
  <si>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</si>
  <si>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</si>
  <si>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</si>
  <si>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</si>
  <si>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</si>
  <si>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</si>
  <si>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</si>
  <si>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</si>
  <si>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</si>
  <si>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</si>
  <si>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</si>
  <si>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</si>
  <si>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</si>
  <si>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</si>
  <si>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</si>
  <si>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</si>
  <si>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</si>
  <si>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</si>
  <si>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</si>
  <si>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</si>
  <si>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</si>
  <si>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</si>
  <si>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</si>
  <si>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</si>
  <si>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</si>
  <si>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</si>
  <si>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</si>
  <si>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</si>
  <si>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</si>
  <si>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</si>
  <si>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</si>
  <si>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</si>
  <si>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</si>
  <si>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</si>
  <si>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</si>
  <si>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</si>
  <si>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</si>
  <si>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</si>
  <si>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</si>
  <si>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</si>
  <si>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</si>
  <si>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</si>
  <si>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</si>
  <si>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</si>
  <si>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</si>
  <si>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</si>
  <si>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</si>
  <si>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</si>
  <si>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</si>
  <si>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</si>
  <si>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</si>
  <si>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</si>
  <si>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</si>
  <si>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</si>
  <si>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</si>
  <si>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</si>
  <si>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</si>
  <si>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</si>
  <si>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</si>
  <si>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</si>
  <si>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</si>
  <si>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</si>
  <si>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</si>
  <si>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</si>
  <si>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</si>
  <si>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</si>
  <si>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</si>
  <si>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</si>
  <si>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</si>
  <si>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</si>
  <si>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</si>
  <si>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</si>
  <si>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</si>
  <si>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</si>
  <si>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</si>
  <si>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</si>
  <si>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</si>
  <si>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</si>
  <si>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</si>
  <si>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</si>
  <si>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</si>
  <si>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</si>
  <si>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</si>
  <si>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</si>
  <si>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</si>
  <si>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</si>
  <si>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</si>
  <si>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</si>
  <si>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</si>
  <si>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</si>
  <si>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</si>
  <si>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</si>
  <si>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</si>
  <si>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</si>
  <si>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</si>
  <si>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</si>
  <si>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</si>
  <si>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</si>
  <si>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</si>
  <si>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</si>
  <si>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</si>
  <si>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</si>
  <si>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</si>
  <si>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</si>
  <si>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</si>
  <si>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</si>
  <si>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</si>
  <si>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</si>
  <si>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</si>
  <si>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</si>
  <si>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</si>
  <si>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</si>
  <si>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</si>
  <si>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</si>
  <si>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</si>
  <si>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</si>
  <si>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</si>
  <si>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</si>
  <si>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</si>
  <si>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</si>
  <si>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</si>
  <si>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</si>
  <si>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</si>
  <si>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</si>
  <si>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</si>
  <si>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</si>
  <si>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</si>
  <si>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</si>
  <si>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</si>
  <si>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</si>
  <si>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</si>
  <si>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</si>
  <si>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</si>
  <si>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</si>
  <si>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</si>
  <si>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</si>
  <si>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</si>
  <si>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</si>
  <si>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</si>
  <si>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</si>
  <si>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</si>
  <si>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</si>
  <si>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</si>
  <si>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</si>
  <si>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</si>
  <si>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</si>
  <si>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</si>
  <si>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</si>
  <si>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</si>
  <si>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</si>
  <si>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</si>
  <si>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</si>
  <si>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</si>
  <si>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</si>
  <si>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</si>
  <si>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</si>
  <si>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</si>
  <si>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</si>
  <si>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</si>
  <si>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</si>
  <si>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</si>
  <si>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</si>
  <si>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</si>
  <si>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</si>
  <si>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</si>
  <si>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</si>
  <si>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</si>
  <si>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</si>
  <si>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</si>
  <si>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</si>
  <si>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</si>
  <si>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</si>
  <si>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</si>
  <si>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</si>
  <si>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</si>
  <si>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</si>
  <si>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</si>
  <si>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</si>
  <si>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</si>
  <si>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</si>
  <si>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</si>
  <si>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</si>
  <si>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</si>
  <si>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</si>
  <si>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</si>
  <si>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</si>
  <si>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</si>
  <si>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</si>
  <si>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</si>
  <si>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</si>
  <si>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</si>
  <si>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</si>
  <si>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</si>
  <si>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</si>
  <si>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</si>
  <si>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</si>
  <si>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</si>
  <si>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</si>
  <si>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</si>
  <si>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</si>
  <si>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</si>
  <si>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</si>
  <si>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</si>
  <si>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</si>
  <si>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</si>
  <si>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</si>
  <si>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</si>
  <si>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</si>
  <si>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</si>
  <si>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</si>
  <si>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</si>
  <si>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</si>
  <si>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</si>
  <si>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</si>
  <si>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</si>
  <si>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</si>
  <si>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</si>
  <si>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</si>
  <si>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</si>
  <si>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</si>
  <si>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</si>
  <si>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</si>
  <si>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</si>
  <si>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</si>
  <si>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</si>
  <si>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</si>
  <si>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</si>
  <si>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</si>
  <si>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</si>
  <si>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</si>
  <si>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</si>
  <si>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</si>
  <si>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</si>
  <si>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</si>
  <si>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</si>
  <si>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</si>
  <si>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</si>
  <si>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</si>
  <si>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</si>
  <si>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</si>
  <si>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</si>
  <si>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</si>
  <si>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</si>
  <si>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</si>
  <si>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</si>
  <si>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</si>
  <si>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</si>
  <si>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</si>
  <si>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</si>
  <si>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</si>
  <si>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</si>
  <si>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</si>
  <si>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</si>
  <si>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</si>
  <si>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</si>
  <si>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</si>
  <si>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</si>
  <si>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</si>
  <si>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</si>
  <si>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</si>
  <si>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</si>
  <si>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</si>
  <si>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</si>
  <si>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</si>
  <si>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</si>
  <si>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</si>
  <si>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</si>
  <si>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</si>
  <si>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</si>
  <si>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</si>
  <si>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</si>
  <si>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</si>
  <si>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</si>
  <si>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</si>
  <si>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</si>
  <si>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</si>
  <si>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</si>
  <si>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</si>
  <si>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</si>
  <si>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</si>
  <si>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</si>
  <si>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</si>
  <si>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</si>
  <si>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</si>
  <si>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</si>
  <si>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</si>
  <si>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</si>
  <si>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</si>
  <si>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</si>
  <si>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</si>
  <si>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</si>
  <si>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</si>
  <si>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</si>
  <si>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</si>
  <si>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</si>
  <si>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</si>
  <si>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</si>
  <si>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</si>
  <si>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</si>
  <si>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</si>
  <si>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</si>
  <si>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</si>
  <si>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</si>
  <si>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</si>
  <si>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</si>
  <si>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</si>
  <si>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</si>
  <si>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</si>
  <si>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</si>
  <si>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</si>
  <si>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</si>
  <si>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</si>
  <si>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</si>
  <si>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</si>
  <si>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</si>
  <si>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</si>
  <si>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</si>
  <si>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</si>
  <si>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</si>
  <si>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</si>
  <si>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</si>
  <si>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</si>
  <si>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</si>
  <si>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</si>
  <si>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</si>
  <si>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</si>
  <si>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</si>
  <si>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</si>
  <si>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</si>
  <si>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</si>
  <si>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</si>
  <si>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</si>
  <si>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</si>
  <si>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</si>
  <si>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</si>
  <si>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</si>
  <si>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</si>
  <si>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</si>
  <si>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</si>
  <si>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</si>
  <si>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</si>
  <si>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</si>
  <si>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</si>
  <si>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</si>
  <si>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</si>
  <si>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</si>
  <si>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</si>
  <si>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</si>
  <si>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</si>
  <si>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</si>
  <si>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</si>
  <si>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</si>
  <si>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</si>
  <si>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</si>
  <si>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</si>
  <si>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</si>
  <si>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</si>
  <si>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</si>
  <si>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</si>
  <si>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</si>
  <si>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</si>
  <si>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</si>
  <si>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</si>
  <si>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</si>
  <si>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</si>
  <si>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</si>
  <si>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</si>
  <si>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</si>
  <si>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</si>
  <si>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</si>
  <si>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</si>
  <si>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</si>
  <si>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</si>
  <si>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</si>
  <si>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</si>
  <si>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</si>
  <si>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</si>
  <si>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</si>
  <si>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</si>
  <si>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</si>
  <si>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</si>
  <si>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</si>
  <si>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</si>
  <si>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</si>
  <si>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</si>
  <si>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</si>
  <si>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</si>
  <si>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</si>
  <si>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</si>
  <si>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</si>
  <si>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</si>
  <si>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</si>
  <si>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</si>
  <si>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</si>
  <si>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</si>
  <si>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</si>
  <si>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</si>
  <si>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</si>
  <si>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</si>
  <si>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</si>
  <si>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</si>
  <si>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</si>
  <si>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</si>
  <si>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</si>
  <si>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</si>
  <si>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</si>
  <si>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</si>
  <si>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</si>
  <si>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</si>
  <si>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</si>
  <si>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</si>
  <si>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</si>
  <si>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</si>
  <si>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</si>
  <si>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</si>
  <si>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</si>
  <si>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</si>
  <si>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</si>
  <si>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</si>
  <si>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</si>
  <si>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</si>
  <si>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</si>
  <si>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</si>
  <si>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</si>
  <si>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</si>
  <si>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</si>
  <si>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</si>
  <si>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</si>
  <si>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</si>
  <si>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</si>
  <si>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</si>
  <si>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</si>
  <si>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</si>
  <si>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</si>
  <si>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</si>
  <si>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</si>
  <si>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</si>
  <si>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</si>
  <si>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</si>
  <si>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</si>
  <si>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</si>
  <si>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</si>
  <si>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</si>
  <si>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</si>
  <si>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</si>
  <si>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</si>
  <si>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</si>
  <si>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</si>
  <si>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</si>
  <si>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</si>
  <si>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</si>
  <si>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</si>
  <si>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</si>
  <si>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</si>
  <si>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</si>
  <si>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</si>
  <si>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</si>
  <si>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</si>
  <si>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</si>
  <si>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</si>
  <si>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</si>
  <si>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</si>
  <si>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</si>
  <si>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</si>
  <si>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</si>
  <si>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</si>
  <si>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</si>
  <si>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</si>
  <si>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</si>
  <si>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</si>
  <si>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</si>
  <si>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</si>
  <si>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</si>
  <si>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</si>
  <si>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</si>
  <si>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</si>
  <si>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</si>
  <si>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</si>
  <si>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</si>
  <si>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</si>
  <si>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</si>
  <si>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</si>
  <si>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</si>
  <si>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</si>
  <si>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</si>
  <si>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</si>
  <si>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</si>
  <si>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</si>
  <si>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</si>
  <si>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</si>
  <si>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</si>
  <si>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</si>
  <si>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</si>
  <si>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</si>
  <si>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</si>
  <si>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</si>
  <si>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</si>
  <si>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</si>
  <si>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</si>
  <si>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</si>
  <si>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</si>
  <si>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</si>
  <si>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</si>
  <si>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</si>
  <si>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</si>
  <si>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</si>
  <si>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</si>
  <si>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</si>
  <si>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</si>
  <si>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</si>
  <si>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</si>
  <si>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</si>
  <si>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</si>
  <si>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</si>
  <si>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</si>
  <si>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</si>
  <si>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</si>
  <si>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</si>
  <si>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</si>
  <si>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</si>
  <si>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</si>
  <si>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</si>
  <si>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</si>
  <si>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</si>
  <si>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</si>
  <si>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</si>
  <si>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</si>
  <si>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</si>
  <si>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</si>
  <si>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</si>
  <si>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</si>
  <si>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</si>
  <si>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</si>
  <si>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</si>
  <si>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</si>
  <si>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</si>
  <si>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</si>
  <si>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</si>
  <si>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</si>
  <si>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</si>
  <si>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</si>
  <si>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</si>
  <si>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</si>
  <si>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</si>
  <si>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</si>
  <si>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</si>
  <si>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</si>
  <si>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</si>
  <si>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</si>
  <si>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</si>
  <si>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</si>
  <si>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</si>
  <si>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</si>
  <si>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</si>
  <si>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</si>
  <si>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</si>
  <si>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</si>
  <si>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</si>
  <si>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</si>
  <si>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</si>
  <si>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</si>
  <si>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</si>
  <si>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</si>
  <si>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</si>
  <si>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</si>
  <si>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</si>
  <si>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</si>
  <si>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</si>
  <si>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</si>
  <si>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</si>
  <si>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</si>
  <si>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</si>
  <si>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</si>
  <si>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</si>
  <si>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</si>
  <si>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</si>
  <si>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</si>
  <si>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</si>
  <si>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</si>
  <si>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</si>
  <si>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</si>
  <si>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</si>
  <si>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</si>
  <si>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</si>
  <si>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</si>
  <si>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</si>
  <si>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</si>
  <si>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</si>
  <si>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</si>
  <si>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</si>
  <si>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</si>
  <si>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</si>
  <si>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</si>
  <si>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</si>
  <si>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</si>
  <si>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</si>
  <si>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</si>
  <si>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</si>
  <si>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</si>
  <si>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</si>
  <si>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</si>
  <si>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</si>
  <si>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</si>
  <si>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</si>
  <si>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</si>
  <si>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</si>
  <si>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</si>
  <si>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</si>
  <si>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</si>
  <si>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</si>
  <si>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</si>
  <si>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</si>
  <si>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</si>
  <si>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</si>
  <si>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</si>
  <si>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</si>
  <si>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</si>
  <si>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</si>
  <si>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</si>
  <si>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</si>
  <si>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</si>
  <si>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</si>
  <si>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</si>
  <si>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</si>
  <si>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</si>
  <si>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</si>
  <si>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</si>
  <si>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</si>
  <si>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</si>
  <si>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</si>
  <si>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</si>
  <si>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</si>
  <si>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</si>
  <si>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</si>
  <si>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</si>
  <si>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</si>
  <si>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</si>
  <si>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</si>
  <si>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</si>
  <si>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</si>
  <si>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</si>
  <si>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</si>
  <si>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</si>
  <si>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</si>
  <si>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</si>
  <si>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</si>
  <si>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</si>
  <si>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</si>
  <si>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</si>
  <si>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</si>
  <si>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</si>
  <si>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</si>
  <si>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</si>
  <si>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</si>
  <si>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</si>
  <si>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</si>
  <si>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</si>
  <si>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</si>
  <si>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</si>
  <si>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</si>
  <si>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</si>
  <si>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</si>
  <si>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</si>
  <si>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</si>
  <si>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</si>
  <si>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</si>
  <si>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</si>
  <si>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</si>
  <si>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</si>
  <si>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</si>
  <si>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</si>
  <si>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</si>
  <si>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</si>
  <si>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</si>
  <si>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</si>
  <si>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</si>
  <si>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</si>
  <si>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</si>
  <si>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</si>
  <si>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</si>
  <si>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</si>
  <si>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</si>
  <si>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</si>
  <si>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</si>
  <si>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</si>
  <si>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</si>
  <si>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</si>
  <si>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</si>
  <si>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</si>
  <si>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</si>
  <si>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</si>
  <si>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</si>
  <si>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</si>
  <si>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</si>
  <si>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</si>
  <si>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</si>
  <si>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</si>
  <si>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</si>
  <si>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</si>
  <si>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</si>
  <si>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</si>
  <si>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</si>
  <si>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</si>
  <si>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</si>
  <si>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</si>
  <si>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</si>
  <si>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</si>
  <si>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</si>
  <si>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</si>
  <si>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</si>
  <si>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</si>
  <si>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</si>
  <si>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</si>
  <si>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</si>
  <si>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</si>
  <si>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</si>
  <si>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</si>
  <si>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</si>
  <si>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</si>
  <si>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</si>
  <si>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</si>
  <si>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</si>
  <si>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</si>
  <si>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</si>
  <si>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</si>
  <si>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</si>
  <si>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</si>
  <si>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</si>
  <si>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</si>
  <si>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</si>
  <si>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</si>
  <si>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</si>
  <si>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</si>
  <si>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</si>
  <si>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</si>
  <si>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</si>
  <si>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</si>
  <si>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</si>
  <si>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</si>
  <si>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</si>
  <si>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</si>
  <si>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</si>
  <si>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</si>
  <si>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</si>
  <si>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</si>
  <si>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</si>
  <si>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</si>
  <si>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</si>
  <si>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</si>
  <si>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</si>
  <si>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</si>
  <si>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</si>
  <si>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</si>
  <si>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</si>
  <si>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</si>
  <si>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</si>
  <si>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</si>
  <si>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</si>
  <si>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</si>
  <si>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</si>
  <si>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</si>
  <si>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</si>
  <si>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</si>
  <si>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</si>
  <si>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</si>
  <si>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</si>
  <si>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</si>
  <si>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</si>
  <si>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</si>
  <si>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</si>
  <si>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</si>
  <si>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</si>
  <si>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</si>
  <si>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</si>
  <si>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</si>
  <si>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</si>
  <si>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</si>
  <si>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</si>
  <si>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</si>
  <si>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</si>
  <si>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</si>
  <si>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</si>
  <si>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</si>
  <si>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</si>
  <si>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</si>
  <si>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</si>
  <si>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</si>
  <si>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</si>
  <si>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</si>
  <si>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</si>
  <si>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</si>
  <si>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</si>
  <si>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</si>
  <si>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</si>
  <si>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</si>
  <si>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</si>
  <si>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</si>
  <si>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</si>
  <si>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</si>
  <si>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</si>
  <si>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</si>
  <si>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</si>
  <si>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</si>
  <si>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</si>
  <si>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</si>
  <si>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</si>
  <si>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</si>
  <si>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</si>
  <si>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</si>
  <si>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</si>
  <si>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</si>
  <si>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</si>
  <si>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</si>
  <si>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</si>
  <si>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</si>
  <si>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</si>
  <si>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</si>
  <si>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</si>
  <si>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</si>
  <si>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</si>
  <si>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</si>
  <si>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</si>
  <si>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</si>
  <si>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</si>
  <si>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</si>
  <si>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</si>
  <si>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</si>
  <si>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</si>
  <si>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</si>
  <si>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</si>
  <si>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</si>
  <si>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</si>
  <si>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</si>
  <si>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</si>
  <si>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</si>
  <si>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</si>
  <si>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</si>
  <si>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</si>
  <si>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</si>
  <si>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</si>
  <si>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</si>
  <si>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</si>
  <si>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</si>
  <si>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</si>
  <si>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</si>
  <si>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</si>
  <si>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</si>
  <si>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</si>
  <si>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</si>
  <si>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</si>
  <si>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</si>
  <si>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</si>
  <si>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</si>
  <si>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</si>
  <si>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</si>
  <si>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</si>
  <si>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</si>
  <si>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</si>
  <si>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</si>
  <si>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</si>
  <si>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</si>
  <si>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</si>
  <si>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</si>
  <si>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</si>
  <si>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</si>
  <si>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</si>
  <si>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</si>
  <si>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</si>
  <si>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</si>
  <si>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</si>
  <si>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</si>
  <si>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</si>
  <si>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</si>
  <si>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</si>
  <si>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</si>
  <si>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</si>
  <si>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</si>
  <si>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</si>
  <si>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</si>
  <si>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</si>
  <si>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</si>
  <si>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</si>
  <si>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</si>
  <si>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</si>
  <si>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</si>
  <si>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</si>
  <si>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</si>
  <si>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</si>
  <si>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</si>
  <si>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</si>
  <si>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</si>
  <si>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</si>
  <si>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</si>
  <si>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</si>
  <si>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</si>
  <si>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</si>
  <si>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</si>
  <si>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</si>
  <si>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</si>
  <si>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</si>
  <si>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</si>
  <si>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</si>
  <si>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</si>
  <si>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</si>
  <si>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</si>
  <si>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</si>
  <si>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</si>
  <si>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</si>
  <si>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</si>
  <si>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</si>
  <si>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</si>
  <si>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</si>
  <si>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</si>
  <si>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</si>
  <si>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</si>
  <si>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</si>
  <si>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</si>
  <si>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</si>
  <si>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</si>
  <si>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</si>
  <si>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</si>
  <si>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</si>
  <si>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</si>
  <si>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</si>
  <si>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</si>
  <si>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</si>
  <si>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</si>
  <si>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</si>
  <si>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</si>
  <si>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</si>
  <si>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</si>
  <si>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</si>
  <si>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</si>
  <si>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</si>
  <si>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</si>
  <si>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</si>
  <si>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</si>
  <si>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</si>
  <si>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</si>
  <si>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</si>
  <si>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</si>
  <si>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</si>
  <si>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</si>
  <si>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</si>
  <si>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</si>
  <si>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</si>
  <si>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</si>
  <si>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</si>
  <si>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</si>
  <si>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</si>
  <si>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</si>
  <si>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</si>
  <si>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</si>
  <si>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</si>
  <si>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</si>
  <si>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</si>
  <si>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</si>
  <si>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</si>
  <si>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</si>
  <si>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</si>
  <si>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</si>
  <si>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</si>
  <si>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</si>
  <si>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</si>
  <si>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</si>
  <si>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</si>
  <si>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</si>
  <si>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</si>
  <si>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</si>
  <si>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</si>
  <si>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</si>
  <si>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</si>
  <si>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</si>
  <si>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</si>
  <si>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</si>
  <si>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</si>
  <si>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</si>
  <si>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</si>
  <si>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</si>
  <si>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</si>
  <si>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</si>
  <si>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</si>
  <si>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</si>
  <si>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</si>
  <si>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</si>
  <si>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</si>
  <si>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</si>
  <si>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</si>
  <si>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</si>
  <si>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</si>
  <si>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</si>
  <si>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</si>
  <si>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</si>
  <si>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</si>
  <si>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</si>
  <si>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</si>
  <si>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</si>
  <si>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</si>
  <si>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</si>
  <si>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</si>
  <si>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</si>
  <si>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</si>
  <si>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</si>
  <si>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</si>
  <si>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</si>
  <si>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</si>
  <si>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</si>
  <si>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</si>
  <si>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</si>
  <si>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</si>
  <si>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</si>
  <si>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</si>
  <si>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</si>
  <si>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</si>
  <si>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</si>
  <si>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</si>
  <si>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</si>
  <si>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</si>
  <si>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</si>
  <si>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</si>
  <si>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</si>
  <si>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</si>
  <si>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</si>
  <si>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</si>
  <si>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</si>
  <si>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</si>
  <si>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</si>
  <si>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</si>
  <si>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</si>
  <si>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</si>
  <si>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</si>
  <si>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</si>
  <si>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</si>
  <si>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</si>
  <si>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</si>
  <si>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</si>
  <si>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</si>
  <si>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</si>
  <si>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</si>
  <si>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</si>
  <si>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</si>
  <si>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</si>
  <si>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</si>
  <si>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</si>
  <si>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</si>
  <si>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</si>
  <si>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</si>
  <si>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</si>
  <si>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</si>
  <si>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</si>
  <si>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</si>
  <si>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</si>
  <si>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</si>
  <si>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</si>
  <si>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</si>
  <si>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</si>
  <si>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</si>
  <si>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</si>
  <si>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</si>
  <si>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</si>
  <si>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</si>
  <si>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</si>
  <si>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</si>
  <si>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</si>
  <si>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</si>
  <si>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</si>
  <si>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</si>
  <si>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</si>
  <si>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</si>
  <si>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</si>
  <si>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</si>
  <si>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</si>
  <si>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</si>
  <si>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</si>
  <si>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</si>
  <si>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</si>
  <si>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</si>
  <si>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</si>
  <si>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</si>
  <si>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</si>
  <si>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</si>
  <si>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</si>
  <si>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</si>
  <si>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</si>
  <si>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</si>
  <si>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</si>
  <si>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</si>
  <si>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</si>
  <si>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</si>
  <si>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</si>
  <si>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</si>
  <si>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</si>
  <si>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</si>
  <si>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</si>
  <si>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</si>
  <si>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</si>
  <si>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</si>
  <si>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</si>
  <si>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</si>
  <si>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</si>
  <si>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</si>
  <si>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</si>
  <si>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</si>
  <si>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</si>
  <si>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</si>
  <si>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</si>
  <si>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</si>
  <si>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</si>
  <si>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</si>
  <si>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</si>
  <si>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</si>
  <si>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</si>
  <si>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</si>
  <si>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</si>
  <si>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</si>
  <si>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</si>
  <si>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</si>
  <si>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</si>
  <si>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</si>
  <si>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</si>
  <si>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</si>
  <si>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</si>
  <si>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</si>
  <si>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</si>
  <si>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</si>
  <si>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</si>
  <si>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</si>
  <si>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</si>
  <si>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</si>
  <si>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</si>
  <si>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</si>
  <si>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</si>
  <si>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</si>
  <si>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</si>
  <si>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</si>
  <si>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</si>
  <si>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</si>
  <si>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</si>
  <si>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</si>
  <si>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</si>
  <si>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</si>
  <si>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</si>
  <si>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</si>
  <si>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</si>
  <si>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</si>
  <si>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</si>
  <si>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</si>
  <si>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</si>
  <si>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</si>
  <si>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</si>
  <si>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</si>
  <si>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</si>
  <si>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</si>
  <si>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</si>
  <si>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</si>
  <si>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</si>
  <si>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</si>
  <si>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</si>
  <si>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</si>
  <si>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</si>
  <si>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</si>
  <si>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</si>
  <si>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</si>
  <si>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</si>
  <si>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</si>
  <si>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</si>
  <si>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</si>
  <si>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</si>
  <si>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</si>
  <si>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</si>
  <si>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</si>
  <si>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</si>
  <si>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</si>
  <si>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</si>
  <si>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</si>
  <si>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</si>
  <si>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</si>
  <si>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</si>
  <si>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</si>
  <si>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</si>
  <si>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</si>
  <si>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</si>
  <si>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</si>
  <si>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</si>
  <si>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</si>
  <si>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</si>
  <si>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</si>
  <si>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</si>
  <si>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</si>
  <si>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</si>
  <si>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</si>
  <si>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</si>
  <si>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</si>
  <si>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</si>
  <si>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</si>
  <si>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</si>
  <si>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</si>
  <si>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</si>
  <si>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</si>
  <si>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</si>
  <si>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</si>
  <si>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</si>
  <si>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</si>
  <si>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</si>
  <si>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</si>
  <si>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</si>
  <si>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</si>
  <si>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</si>
  <si>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</si>
  <si>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</si>
  <si>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</si>
  <si>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</si>
  <si>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</si>
  <si>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</si>
  <si>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</si>
  <si>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</si>
  <si>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</si>
  <si>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</si>
  <si>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</si>
  <si>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</si>
  <si>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</si>
  <si>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</si>
  <si>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</si>
  <si>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</si>
  <si>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</si>
  <si>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</si>
  <si>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</si>
  <si>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</si>
  <si>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</si>
  <si>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</si>
  <si>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</si>
  <si>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</si>
  <si>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</si>
  <si>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</si>
  <si>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</si>
  <si>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</si>
  <si>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</si>
  <si>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</si>
  <si>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</si>
  <si>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</si>
  <si>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</si>
  <si>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</si>
  <si>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</si>
  <si>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</si>
  <si>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</si>
  <si>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</si>
  <si>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</si>
  <si>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</si>
  <si>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</si>
  <si>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</si>
  <si>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</si>
  <si>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</si>
  <si>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</si>
  <si>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</si>
  <si>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</si>
  <si>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</si>
  <si>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</si>
  <si>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</si>
  <si>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</si>
  <si>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</si>
  <si>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</si>
  <si>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</si>
  <si>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</si>
  <si>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</si>
  <si>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</si>
  <si>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</si>
  <si>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</si>
  <si>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</si>
  <si>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</si>
  <si>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</si>
  <si>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</si>
  <si>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</si>
  <si>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</si>
  <si>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</si>
  <si>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</si>
  <si>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</si>
  <si>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</si>
  <si>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</si>
  <si>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</si>
  <si>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</si>
  <si>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</si>
  <si>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</si>
  <si>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</si>
  <si>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</si>
  <si>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</si>
  <si>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</si>
  <si>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</si>
  <si>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</si>
  <si>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</si>
  <si>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</si>
  <si>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</si>
  <si>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</si>
  <si>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</si>
  <si>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</si>
  <si>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</si>
  <si>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</si>
  <si>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</si>
  <si>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</si>
  <si>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</si>
  <si>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</si>
  <si>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</si>
  <si>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</si>
  <si>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</si>
  <si>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</si>
  <si>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</si>
  <si>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</si>
  <si>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</si>
  <si>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</si>
  <si>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</si>
  <si>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</si>
  <si>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</si>
  <si>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</si>
  <si>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</si>
  <si>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</si>
  <si>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</si>
  <si>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</si>
  <si>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</si>
  <si>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</si>
  <si>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</si>
  <si>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</si>
  <si>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</si>
  <si>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</si>
  <si>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</si>
  <si>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</si>
  <si>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</si>
  <si>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</si>
  <si>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</si>
  <si>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</si>
  <si>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</si>
  <si>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</si>
  <si>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</si>
  <si>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</si>
  <si>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</si>
  <si>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</si>
  <si>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</si>
  <si>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</si>
  <si>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</si>
  <si>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</si>
  <si>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</si>
  <si>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</si>
  <si>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</si>
  <si>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</si>
  <si>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</si>
  <si>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</si>
  <si>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</si>
  <si>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</si>
  <si>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</si>
  <si>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</si>
  <si>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</si>
  <si>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</si>
  <si>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</si>
  <si>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</si>
  <si>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</si>
  <si>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</si>
  <si>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</si>
  <si>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</si>
  <si>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</si>
  <si>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</si>
  <si>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</si>
  <si>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</si>
  <si>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</si>
  <si>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</si>
  <si>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</si>
  <si>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</si>
  <si>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</si>
  <si>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</si>
  <si>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</si>
  <si>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</si>
  <si>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</si>
  <si>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</si>
  <si>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</si>
  <si>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</si>
  <si>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</si>
  <si>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</si>
  <si>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</si>
  <si>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</si>
  <si>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</si>
  <si>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</si>
  <si>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</si>
  <si>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</si>
  <si>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</si>
  <si>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</si>
  <si>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</si>
  <si>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</si>
  <si>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</si>
  <si>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</si>
  <si>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</si>
  <si>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</si>
  <si>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</si>
  <si>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</si>
  <si>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</si>
  <si>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</si>
  <si>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</si>
  <si>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</si>
  <si>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</si>
  <si>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</si>
  <si>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</si>
  <si>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</si>
  <si>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</si>
  <si>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</si>
  <si>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</si>
  <si>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</si>
  <si>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</si>
  <si>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</si>
  <si>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</si>
  <si>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</si>
  <si>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</si>
  <si>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</si>
  <si>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</si>
  <si>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</si>
  <si>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</si>
  <si>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</si>
  <si>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</si>
  <si>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</si>
  <si>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</si>
  <si>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</si>
  <si>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</si>
  <si>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</si>
  <si>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</si>
  <si>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</si>
  <si>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</si>
  <si>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</si>
  <si>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</si>
  <si>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</si>
  <si>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</si>
  <si>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</si>
  <si>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</si>
  <si>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</si>
  <si>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</si>
  <si>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</si>
  <si>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</si>
  <si>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</si>
  <si>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</si>
  <si>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</si>
  <si>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</si>
  <si>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</si>
  <si>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</si>
  <si>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</si>
  <si>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</si>
  <si>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</si>
  <si>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</si>
  <si>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</si>
  <si>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</si>
  <si>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</si>
  <si>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</si>
  <si>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</si>
  <si>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</si>
  <si>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</si>
  <si>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</si>
  <si>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</si>
  <si>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</si>
  <si>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</si>
  <si>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</si>
  <si>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</si>
  <si>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</si>
  <si>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</si>
  <si>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</si>
  <si>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</si>
  <si>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</si>
  <si>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</si>
  <si>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</si>
  <si>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</si>
  <si>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</si>
  <si>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</si>
  <si>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</si>
  <si>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</si>
  <si>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</si>
  <si>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</si>
  <si>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</si>
  <si>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</si>
  <si>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</si>
  <si>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</si>
  <si>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</si>
  <si>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</si>
  <si>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</si>
  <si>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</si>
  <si>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</si>
  <si>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</si>
  <si>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</si>
  <si>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</si>
  <si>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</si>
  <si>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</si>
  <si>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</si>
  <si>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</si>
  <si>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</si>
  <si>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</si>
  <si>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</si>
  <si>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</si>
  <si>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</si>
  <si>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</si>
  <si>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</si>
  <si>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</si>
  <si>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</si>
  <si>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</si>
  <si>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</si>
  <si>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</si>
  <si>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</si>
  <si>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</si>
  <si>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</si>
  <si>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</si>
  <si>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</si>
  <si>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</si>
  <si>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</si>
  <si>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</si>
  <si>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</si>
  <si>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</si>
  <si>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</si>
  <si>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</si>
  <si>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</si>
  <si>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</si>
  <si>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</si>
  <si>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</si>
  <si>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</si>
  <si>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</si>
  <si>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</si>
  <si>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</si>
  <si>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</si>
  <si>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</si>
  <si>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</si>
  <si>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</si>
  <si>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</si>
  <si>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</si>
  <si>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</si>
  <si>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</si>
  <si>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</si>
  <si>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</si>
  <si>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</si>
  <si>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</si>
  <si>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</si>
  <si>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</si>
  <si>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</si>
  <si>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</si>
  <si>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</si>
  <si>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</si>
  <si>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</si>
  <si>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</si>
  <si>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</si>
  <si>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</si>
  <si>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</si>
  <si>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</si>
  <si>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</si>
  <si>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</si>
  <si>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</si>
  <si>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</si>
  <si>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</si>
  <si>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</si>
  <si>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</si>
  <si>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</si>
  <si>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</si>
  <si>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</si>
  <si>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</si>
  <si>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</si>
  <si>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</si>
  <si>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</si>
  <si>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</si>
  <si>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</si>
  <si>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</si>
  <si>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</si>
  <si>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</si>
  <si>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</si>
  <si>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</si>
  <si>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</si>
  <si>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</si>
  <si>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</si>
  <si>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</si>
  <si>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</si>
  <si>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</si>
  <si>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</si>
  <si>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</si>
  <si>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</si>
  <si>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</si>
  <si>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</si>
  <si>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</si>
  <si>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</si>
  <si>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</si>
  <si>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</si>
  <si>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</si>
  <si>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</si>
  <si>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</si>
  <si>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</si>
  <si>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</si>
  <si>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</si>
  <si>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</si>
  <si>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</si>
  <si>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</si>
  <si>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</si>
  <si>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</si>
  <si>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</si>
  <si>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</si>
  <si>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</si>
  <si>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</si>
  <si>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</si>
  <si>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</si>
  <si>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</si>
  <si>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</si>
  <si>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</si>
  <si>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</si>
  <si>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</si>
  <si>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</si>
  <si>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</si>
  <si>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</si>
  <si>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</si>
  <si>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</si>
  <si>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</si>
  <si>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</si>
  <si>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</si>
  <si>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</si>
  <si>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</si>
  <si>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</si>
  <si>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</si>
  <si>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</si>
  <si>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</si>
  <si>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</si>
  <si>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</si>
  <si>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</si>
  <si>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</si>
  <si>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</si>
  <si>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</si>
  <si>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</si>
  <si>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</si>
  <si>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</si>
  <si>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</si>
  <si>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</si>
  <si>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</si>
  <si>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</si>
  <si>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</si>
  <si>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</si>
  <si>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</si>
  <si>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</si>
  <si>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</si>
  <si>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</si>
  <si>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</si>
  <si>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</si>
  <si>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</si>
  <si>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</si>
  <si>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</si>
  <si>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</si>
  <si>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</si>
  <si>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</si>
  <si>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</si>
  <si>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</si>
  <si>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</si>
  <si>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</si>
  <si>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</si>
  <si>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</si>
  <si>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</si>
  <si>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</si>
  <si>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</si>
  <si>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</si>
  <si>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</si>
  <si>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</si>
  <si>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</si>
  <si>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</si>
  <si>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</si>
  <si>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</si>
  <si>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</si>
  <si>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</si>
  <si>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</si>
  <si>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</si>
  <si>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</si>
  <si>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</si>
  <si>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</si>
  <si>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</si>
  <si>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</si>
  <si>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</si>
  <si>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</si>
  <si>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</si>
  <si>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</si>
  <si>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</si>
  <si>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</si>
  <si>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</si>
  <si>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</si>
  <si>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</si>
  <si>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</si>
  <si>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</si>
  <si>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</si>
  <si>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</si>
  <si>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</si>
  <si>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</si>
  <si>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</si>
  <si>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</si>
  <si>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</si>
  <si>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</si>
  <si>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</si>
  <si>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</si>
  <si>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</si>
  <si>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</si>
  <si>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</si>
  <si>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</si>
  <si>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</si>
  <si>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</si>
  <si>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</si>
  <si>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</si>
  <si>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</si>
  <si>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</si>
  <si>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</si>
  <si>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</si>
  <si>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</si>
  <si>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</si>
  <si>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</si>
  <si>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</si>
  <si>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</si>
  <si>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</si>
  <si>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</si>
  <si>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</si>
  <si>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</si>
  <si>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</si>
  <si>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</si>
  <si>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</si>
  <si>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</si>
  <si>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</si>
  <si>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</si>
  <si>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</si>
  <si>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</si>
  <si>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</si>
  <si>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</si>
  <si>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</si>
  <si>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</si>
  <si>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</si>
  <si>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</si>
  <si>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</si>
  <si>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</si>
  <si>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</si>
  <si>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</si>
  <si>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</si>
  <si>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</si>
  <si>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</si>
  <si>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</si>
  <si>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</si>
  <si>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</si>
  <si>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</si>
  <si>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</si>
  <si>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</si>
  <si>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</si>
  <si>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</si>
  <si>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</si>
  <si>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</si>
  <si>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</si>
  <si>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</si>
  <si>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</si>
  <si>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</si>
  <si>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</si>
  <si>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</si>
  <si>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</si>
  <si>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</si>
  <si>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</si>
  <si>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</si>
  <si>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</si>
  <si>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</si>
  <si>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</si>
  <si>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</si>
  <si>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</si>
  <si>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</si>
  <si>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</si>
  <si>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</si>
  <si>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</si>
  <si>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</si>
  <si>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</si>
  <si>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</si>
  <si>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</si>
  <si>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</si>
  <si>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</si>
  <si>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</si>
  <si>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</si>
  <si>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</si>
  <si>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</si>
  <si>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</si>
  <si>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</si>
  <si>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</si>
  <si>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</si>
  <si>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</si>
  <si>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</si>
  <si>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</si>
  <si>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</si>
  <si>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</si>
  <si>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</si>
  <si>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</si>
  <si>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</si>
  <si>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</si>
  <si>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</si>
  <si>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</si>
  <si>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</si>
  <si>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</si>
  <si>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</si>
  <si>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</si>
  <si>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</si>
  <si>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</si>
  <si>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</si>
  <si>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</si>
  <si>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</si>
  <si>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</si>
  <si>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</si>
  <si>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</si>
  <si>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</si>
  <si>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</si>
  <si>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</si>
  <si>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</si>
  <si>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</si>
  <si>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</si>
  <si>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</si>
  <si>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</si>
  <si>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</si>
  <si>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</si>
  <si>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</si>
  <si>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</si>
  <si>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</si>
  <si>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</si>
  <si>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</si>
  <si>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</si>
  <si>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</si>
  <si>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</si>
  <si>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</si>
  <si>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</si>
  <si>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</si>
  <si>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</si>
  <si>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</si>
  <si>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</si>
  <si>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</si>
  <si>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</si>
  <si>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</si>
  <si>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</si>
  <si>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</si>
  <si>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</si>
  <si>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</si>
  <si>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</si>
  <si>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</si>
  <si>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</si>
  <si>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</si>
  <si>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</si>
  <si>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</si>
  <si>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</si>
  <si>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</si>
  <si>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</si>
  <si>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</si>
  <si>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</si>
  <si>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</si>
  <si>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</si>
  <si>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</si>
  <si>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</si>
  <si>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</si>
  <si>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</si>
  <si>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</si>
  <si>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</si>
  <si>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</si>
  <si>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</si>
  <si>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</si>
  <si>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</si>
  <si>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</si>
  <si>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</si>
  <si>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</si>
  <si>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</si>
  <si>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</si>
  <si>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</si>
  <si>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</si>
  <si>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</si>
  <si>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</si>
  <si>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</si>
  <si>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</si>
  <si>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</si>
  <si>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</si>
  <si>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</si>
  <si>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</si>
  <si>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</si>
  <si>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</si>
  <si>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</si>
  <si>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</si>
  <si>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</si>
  <si>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</si>
  <si>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</si>
  <si>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</si>
  <si>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</si>
  <si>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</si>
  <si>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</si>
  <si>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</si>
  <si>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</si>
  <si>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</si>
  <si>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</si>
  <si>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</si>
  <si>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</si>
  <si>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</si>
  <si>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</si>
  <si>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</si>
  <si>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</si>
  <si>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</si>
  <si>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</si>
  <si>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</si>
  <si>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</si>
  <si>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</si>
  <si>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</si>
  <si>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</si>
  <si>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</si>
  <si>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</si>
  <si>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</si>
  <si>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</si>
  <si>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</si>
  <si>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</si>
  <si>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</si>
  <si>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</si>
  <si>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</si>
  <si>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</si>
  <si>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</si>
  <si>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</si>
  <si>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</si>
  <si>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</si>
  <si>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</si>
  <si>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</si>
  <si>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</si>
  <si>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</si>
  <si>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</si>
  <si>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</si>
  <si>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</si>
  <si>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</si>
  <si>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</si>
  <si>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</si>
  <si>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</si>
  <si>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</si>
  <si>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</si>
  <si>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</si>
  <si>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</si>
  <si>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</si>
  <si>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</si>
  <si>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</si>
  <si>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</si>
  <si>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</si>
  <si>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</si>
  <si>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</si>
  <si>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</si>
  <si>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</si>
  <si>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</si>
  <si>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</si>
  <si>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</si>
  <si>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</si>
  <si>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</si>
  <si>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</si>
  <si>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</si>
  <si>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</si>
  <si>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</si>
  <si>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</si>
  <si>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</si>
  <si>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</si>
  <si>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</si>
  <si>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</si>
  <si>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</si>
  <si>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</si>
  <si>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</si>
  <si>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</si>
  <si>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</si>
  <si>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</si>
  <si>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</si>
  <si>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</si>
  <si>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</si>
  <si>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</si>
  <si>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</si>
  <si>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</si>
  <si>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</si>
  <si>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</si>
  <si>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</si>
  <si>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</si>
  <si>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</si>
  <si>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</si>
  <si>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</si>
  <si>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</si>
  <si>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</si>
  <si>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</si>
  <si>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</si>
  <si>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</si>
  <si>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</si>
  <si>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</si>
  <si>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</si>
  <si>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</si>
  <si>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</si>
  <si>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</si>
  <si>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</si>
  <si>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</si>
  <si>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</si>
  <si>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</si>
  <si>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</si>
  <si>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</si>
  <si>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</si>
  <si>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</si>
  <si>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</si>
  <si>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</si>
  <si>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</si>
  <si>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</si>
  <si>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</si>
  <si>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</si>
  <si>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</si>
  <si>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</si>
  <si>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</si>
  <si>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</si>
  <si>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</si>
  <si>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</si>
  <si>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</si>
  <si>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</si>
  <si>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</si>
  <si>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</si>
  <si>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</si>
  <si>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</si>
  <si>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</si>
  <si>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</si>
  <si>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</si>
  <si>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</si>
  <si>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</si>
  <si>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</si>
  <si>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</si>
  <si>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</si>
  <si>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</si>
  <si>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</si>
  <si>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</si>
  <si>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</si>
  <si>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</si>
  <si>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</si>
  <si>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</si>
  <si>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</si>
  <si>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</si>
  <si>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</si>
  <si>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</si>
  <si>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</si>
  <si>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</si>
  <si>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</si>
  <si>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</si>
  <si>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</si>
  <si>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</si>
  <si>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</si>
  <si>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</si>
  <si>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</si>
  <si>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</si>
  <si>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</si>
  <si>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</si>
  <si>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</si>
  <si>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</si>
  <si>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</si>
  <si>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</si>
  <si>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</si>
  <si>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</si>
  <si>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</si>
  <si>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</si>
  <si>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</si>
  <si>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</si>
  <si>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</si>
  <si>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</si>
  <si>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</si>
  <si>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</si>
  <si>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</si>
  <si>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</si>
  <si>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</si>
  <si>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</si>
  <si>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</si>
  <si>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</si>
  <si>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</si>
  <si>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</si>
  <si>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</si>
  <si>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</si>
  <si>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</si>
  <si>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</si>
  <si>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</si>
  <si>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</si>
  <si>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</si>
  <si>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</si>
  <si>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</si>
  <si>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</si>
  <si>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</si>
  <si>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</si>
  <si>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</si>
  <si>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</si>
  <si>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</si>
  <si>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</si>
  <si>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</si>
  <si>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</si>
  <si>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</si>
  <si>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</si>
  <si>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</si>
  <si>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</si>
  <si>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</si>
  <si>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</si>
  <si>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</si>
  <si>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</si>
  <si>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</si>
  <si>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</si>
  <si>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</si>
  <si>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</si>
  <si>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</si>
  <si>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</si>
  <si>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</si>
  <si>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</si>
  <si>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</si>
  <si>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</si>
  <si>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</si>
  <si>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</si>
  <si>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</si>
  <si>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</si>
  <si>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</si>
  <si>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</si>
  <si>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</si>
  <si>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</si>
  <si>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</si>
  <si>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</si>
  <si>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</si>
  <si>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</si>
  <si>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</si>
  <si>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</si>
  <si>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</si>
  <si>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</si>
  <si>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</si>
  <si>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</si>
  <si>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</si>
  <si>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</si>
  <si>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</si>
  <si>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</si>
  <si>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</si>
  <si>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</si>
  <si>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</si>
  <si>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</si>
  <si>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</si>
  <si>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</si>
  <si>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</si>
  <si>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</si>
  <si>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</si>
  <si>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</si>
  <si>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</si>
  <si>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</si>
  <si>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</si>
  <si>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</si>
  <si>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</si>
  <si>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</si>
  <si>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</si>
  <si>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</si>
  <si>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</si>
  <si>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</si>
  <si>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</si>
  <si>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</si>
  <si>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</si>
  <si>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</si>
  <si>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</si>
  <si>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</si>
  <si>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</si>
  <si>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</si>
  <si>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</si>
  <si>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</si>
  <si>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</si>
  <si>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</si>
  <si>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</si>
  <si>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</si>
  <si>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</si>
  <si>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</si>
  <si>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</si>
  <si>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</si>
  <si>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</si>
  <si>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</si>
  <si>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</si>
  <si>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</si>
  <si>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</si>
  <si>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</si>
  <si>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</si>
  <si>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</si>
  <si>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</si>
  <si>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</si>
  <si>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</si>
  <si>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</si>
  <si>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</si>
  <si>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</si>
  <si>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</si>
  <si>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</si>
  <si>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</si>
  <si>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</si>
  <si>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</si>
  <si>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</si>
  <si>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</si>
  <si>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</si>
  <si>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</si>
  <si>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</si>
  <si>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</si>
  <si>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</si>
  <si>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</si>
  <si>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</si>
  <si>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</si>
  <si>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</si>
  <si>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</si>
  <si>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</si>
  <si>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</si>
  <si>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</si>
  <si>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</si>
  <si>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</si>
  <si>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</si>
  <si>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</si>
  <si>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</si>
  <si>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</si>
  <si>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</si>
  <si>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</si>
  <si>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</si>
  <si>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</si>
  <si>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</si>
  <si>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</si>
  <si>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</si>
  <si>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</si>
  <si>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</si>
  <si>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</si>
  <si>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</si>
  <si>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</si>
  <si>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</si>
  <si>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</si>
  <si>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</si>
  <si>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</si>
  <si>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</si>
  <si>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</si>
  <si>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</si>
  <si>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</si>
  <si>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</si>
  <si>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</si>
  <si>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</si>
  <si>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</si>
  <si>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</si>
  <si>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</si>
  <si>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</si>
  <si>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</si>
  <si>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</si>
  <si>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</si>
  <si>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</si>
  <si>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</si>
  <si>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</si>
  <si>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</si>
  <si>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</si>
  <si>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</si>
  <si>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</si>
  <si>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</si>
  <si>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</si>
  <si>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</si>
  <si>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</si>
  <si>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</si>
  <si>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</si>
  <si>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</si>
  <si>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</si>
  <si>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</si>
  <si>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</si>
  <si>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</si>
  <si>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</si>
  <si>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</si>
  <si>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</si>
  <si>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</si>
  <si>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</si>
  <si>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</si>
  <si>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</si>
  <si>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</si>
  <si>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</si>
  <si>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</si>
  <si>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</si>
  <si>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</si>
  <si>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</si>
  <si>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</si>
  <si>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</si>
  <si>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</si>
  <si>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</si>
  <si>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</si>
  <si>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</si>
  <si>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</si>
  <si>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</si>
  <si>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</si>
  <si>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</si>
  <si>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</si>
  <si>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</si>
  <si>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</si>
  <si>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</si>
  <si>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</si>
  <si>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</si>
  <si>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</si>
  <si>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</si>
  <si>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</si>
  <si>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</si>
  <si>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</si>
  <si>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</si>
  <si>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</si>
  <si>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</si>
  <si>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</si>
  <si>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</si>
  <si>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</si>
  <si>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</si>
  <si>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</si>
  <si>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</si>
  <si>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</si>
  <si>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</si>
  <si>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</si>
  <si>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</si>
  <si>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</si>
  <si>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</si>
  <si>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</si>
  <si>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</si>
  <si>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</si>
  <si>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</si>
  <si>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</si>
  <si>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</si>
  <si>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</si>
  <si>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</si>
  <si>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</si>
  <si>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</si>
  <si>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</si>
  <si>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</si>
  <si>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</si>
  <si>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</si>
  <si>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</si>
  <si>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</si>
  <si>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</si>
  <si>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</si>
  <si>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</si>
  <si>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</si>
  <si>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</si>
  <si>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</si>
  <si>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</si>
  <si>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</si>
  <si>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</si>
  <si>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</si>
  <si>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</si>
  <si>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</si>
  <si>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</si>
  <si>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</si>
  <si>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</si>
  <si>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</si>
  <si>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</si>
  <si>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</si>
  <si>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</si>
  <si>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</si>
  <si>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</si>
  <si>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</si>
  <si>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</si>
  <si>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</si>
  <si>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</si>
  <si>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</si>
  <si>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</si>
  <si>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</si>
  <si>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</si>
  <si>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</si>
  <si>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</si>
  <si>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</si>
  <si>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</si>
  <si>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</si>
  <si>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</si>
  <si>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</si>
  <si>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</si>
  <si>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</si>
  <si>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</si>
  <si>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</si>
  <si>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</si>
  <si>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</si>
  <si>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</si>
  <si>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</si>
  <si>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</si>
  <si>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</si>
  <si>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</si>
  <si>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</si>
  <si>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</si>
  <si>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</si>
  <si>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</si>
  <si>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</si>
  <si>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</si>
  <si>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</si>
  <si>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</si>
  <si>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</si>
  <si>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</si>
  <si>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</si>
  <si>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</si>
  <si>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</si>
  <si>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</si>
  <si>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</si>
  <si>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</si>
  <si>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</si>
  <si>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</si>
  <si>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</si>
  <si>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</si>
  <si>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</si>
  <si>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</si>
  <si>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</si>
  <si>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</si>
  <si>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</si>
  <si>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</si>
  <si>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</si>
  <si>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</si>
  <si>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</si>
  <si>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</si>
  <si>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</si>
  <si>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</si>
  <si>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</si>
  <si>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</si>
  <si>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</si>
  <si>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</si>
  <si>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</si>
  <si>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</si>
  <si>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</si>
  <si>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</si>
  <si>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</si>
  <si>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</si>
  <si>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</si>
  <si>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</si>
  <si>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</si>
  <si>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</si>
  <si>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</si>
  <si>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</si>
  <si>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</si>
  <si>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</si>
  <si>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</si>
  <si>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</si>
  <si>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</si>
  <si>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</si>
  <si>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</si>
  <si>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</si>
  <si>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</si>
  <si>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</si>
  <si>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</si>
  <si>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</si>
  <si>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</si>
  <si>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</si>
  <si>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</si>
  <si>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</si>
  <si>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</si>
  <si>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</si>
  <si>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</si>
  <si>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</si>
  <si>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</si>
  <si>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</si>
  <si>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</si>
  <si>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</si>
  <si>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</si>
  <si>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</si>
  <si>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</si>
  <si>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</si>
  <si>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</si>
  <si>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</si>
  <si>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</si>
  <si>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</si>
  <si>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</si>
  <si>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</si>
  <si>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</si>
  <si>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</si>
  <si>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</si>
  <si>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</si>
  <si>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</si>
  <si>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</si>
  <si>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</si>
  <si>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</si>
  <si>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</si>
  <si>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</si>
  <si>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</si>
  <si>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</si>
  <si>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</si>
  <si>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</si>
  <si>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</si>
  <si>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</si>
  <si>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</si>
  <si>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</si>
  <si>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</si>
  <si>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</si>
  <si>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</si>
  <si>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</si>
  <si>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</si>
  <si>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</si>
  <si>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</si>
  <si>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</si>
  <si>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</si>
  <si>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</si>
  <si>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</si>
  <si>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</si>
  <si>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</si>
  <si>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</si>
  <si>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</si>
  <si>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</si>
  <si>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</si>
  <si>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</si>
  <si>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</si>
  <si>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</si>
  <si>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</si>
  <si>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</si>
  <si>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</si>
  <si>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</si>
  <si>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</si>
  <si>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</si>
  <si>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</si>
  <si>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</si>
  <si>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</si>
  <si>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</si>
  <si>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</si>
  <si>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</si>
  <si>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</si>
  <si>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</si>
  <si>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</si>
  <si>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</si>
  <si>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</si>
  <si>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</si>
  <si>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</si>
  <si>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</si>
  <si>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</si>
  <si>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</si>
  <si>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</si>
  <si>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</si>
  <si>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</si>
  <si>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</si>
  <si>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</si>
  <si>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</si>
  <si>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</si>
  <si>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</si>
  <si>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</si>
  <si>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</si>
  <si>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</si>
  <si>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</si>
  <si>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</si>
  <si>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</si>
  <si>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</si>
  <si>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</si>
  <si>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</si>
  <si>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</si>
  <si>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</si>
  <si>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</si>
  <si>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</si>
  <si>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</si>
  <si>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</si>
  <si>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</si>
  <si>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</si>
  <si>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</si>
  <si>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</si>
  <si>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</si>
  <si>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</si>
  <si>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</si>
  <si>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</si>
  <si>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</si>
  <si>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</si>
  <si>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</si>
  <si>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</si>
  <si>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</si>
  <si>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</si>
  <si>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</si>
  <si>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</si>
  <si>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</si>
  <si>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</si>
  <si>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</si>
  <si>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</si>
  <si>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</si>
  <si>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</si>
  <si>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</si>
  <si>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</si>
  <si>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</si>
  <si>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</si>
  <si>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</si>
  <si>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</si>
  <si>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</si>
  <si>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</si>
  <si>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</si>
  <si>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</si>
  <si>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</si>
  <si>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</si>
  <si>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</si>
  <si>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</si>
  <si>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</si>
  <si>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</si>
  <si>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</si>
  <si>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</si>
  <si>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</si>
  <si>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</si>
  <si>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</si>
  <si>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</si>
  <si>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</si>
  <si>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</si>
  <si>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</si>
  <si>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</si>
  <si>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</si>
  <si>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</si>
  <si>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</si>
  <si>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</si>
  <si>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</si>
  <si>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</si>
  <si>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</si>
  <si>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</si>
  <si>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</si>
  <si>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</si>
  <si>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</si>
  <si>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</si>
  <si>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</si>
  <si>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</si>
  <si>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</si>
  <si>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</si>
  <si>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</si>
  <si>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</si>
  <si>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</si>
  <si>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</si>
  <si>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</si>
  <si>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</si>
  <si>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</si>
  <si>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</si>
  <si>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</si>
  <si>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</si>
  <si>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</si>
  <si>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</si>
  <si>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</si>
  <si>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</si>
  <si>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</si>
  <si>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</si>
  <si>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</si>
  <si>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</si>
  <si>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</si>
  <si>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</si>
  <si>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</si>
  <si>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</si>
  <si>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</si>
  <si>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</si>
  <si>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</si>
  <si>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</si>
  <si>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</si>
  <si>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</si>
  <si>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</si>
  <si>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</si>
  <si>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</si>
  <si>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</si>
  <si>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</si>
  <si>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</si>
  <si>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</si>
  <si>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</si>
  <si>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</si>
  <si>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</si>
  <si>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</si>
  <si>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</si>
  <si>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</si>
  <si>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</si>
  <si>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</si>
  <si>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</si>
  <si>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</si>
  <si>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</si>
  <si>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</si>
  <si>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</si>
  <si>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</si>
  <si>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</si>
  <si>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</si>
  <si>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</si>
  <si>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</si>
  <si>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</si>
  <si>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</si>
  <si>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</si>
  <si>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</si>
  <si>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</si>
  <si>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</si>
  <si>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</si>
  <si>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</si>
  <si>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</si>
  <si>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</si>
  <si>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</si>
  <si>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</si>
  <si>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</si>
  <si>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</si>
  <si>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</si>
  <si>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</si>
  <si>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</si>
  <si>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</si>
  <si>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</si>
  <si>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</si>
  <si>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</si>
  <si>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</si>
  <si>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</si>
  <si>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</si>
  <si>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</si>
  <si>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</si>
  <si>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</si>
  <si>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</si>
  <si>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</si>
  <si>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</si>
  <si>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</si>
  <si>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</si>
  <si>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</si>
  <si>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</si>
  <si>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</si>
  <si>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</si>
  <si>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</si>
  <si>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</si>
  <si>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</si>
  <si>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</si>
  <si>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</si>
  <si>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</si>
  <si>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</si>
  <si>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</si>
  <si>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</si>
  <si>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</si>
  <si>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</si>
  <si>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</si>
  <si>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</si>
  <si>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</si>
  <si>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</si>
  <si>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</si>
  <si>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</si>
  <si>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</si>
  <si>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</si>
  <si>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</si>
  <si>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</si>
  <si>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</si>
  <si>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</si>
  <si>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</si>
  <si>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</si>
  <si>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</si>
  <si>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</si>
  <si>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</si>
  <si>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</si>
  <si>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</si>
  <si>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</si>
  <si>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</si>
  <si>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</si>
  <si>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</si>
  <si>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</si>
  <si>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</si>
  <si>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</si>
  <si>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</si>
  <si>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</si>
  <si>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</si>
  <si>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</si>
  <si>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</si>
  <si>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</si>
  <si>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</si>
  <si>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</si>
  <si>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</si>
  <si>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</si>
  <si>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</si>
  <si>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</si>
  <si>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</si>
  <si>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</si>
  <si>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</si>
  <si>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</si>
  <si>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</si>
  <si>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</si>
  <si>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</si>
  <si>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</si>
  <si>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</si>
  <si>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</si>
  <si>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</si>
  <si>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</si>
  <si>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</si>
  <si>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</si>
  <si>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</si>
  <si>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</si>
  <si>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</si>
  <si>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</si>
  <si>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</si>
  <si>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</si>
  <si>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</si>
  <si>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</si>
  <si>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</si>
  <si>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</si>
  <si>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</si>
  <si>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</si>
  <si>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</si>
  <si>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</si>
  <si>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</si>
  <si>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</si>
  <si>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</si>
  <si>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</si>
  <si>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</si>
  <si>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</si>
  <si>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</si>
  <si>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</si>
  <si>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</si>
  <si>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</si>
  <si>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</si>
  <si>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</si>
  <si>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</si>
  <si>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</si>
  <si>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</si>
  <si>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</si>
  <si>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</si>
  <si>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</si>
  <si>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</si>
  <si>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</si>
  <si>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</si>
  <si>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</si>
  <si>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</si>
  <si>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</si>
  <si>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</si>
  <si>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</si>
  <si>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</si>
  <si>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</si>
  <si>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</si>
  <si>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</si>
  <si>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</si>
  <si>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</si>
  <si>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</si>
  <si>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</si>
  <si>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</si>
  <si>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</si>
  <si>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</si>
  <si>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</si>
  <si>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</si>
  <si>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</si>
  <si>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</si>
  <si>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</si>
  <si>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</si>
  <si>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</si>
  <si>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</si>
  <si>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</si>
  <si>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</si>
  <si>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</si>
  <si>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</si>
  <si>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</si>
  <si>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</si>
  <si>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</si>
  <si>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</si>
  <si>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</si>
  <si>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</si>
  <si>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</si>
  <si>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</si>
  <si>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</si>
  <si>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</si>
  <si>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</si>
  <si>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</si>
  <si>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</si>
  <si>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</si>
  <si>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</si>
  <si>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</si>
  <si>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</si>
  <si>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</si>
  <si>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</si>
  <si>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</si>
  <si>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</si>
  <si>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</si>
  <si>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</si>
  <si>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</si>
  <si>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</si>
  <si>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</si>
  <si>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</si>
  <si>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</si>
  <si>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</si>
  <si>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</si>
  <si>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</si>
  <si>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</si>
  <si>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</si>
  <si>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</si>
  <si>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</si>
  <si>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</si>
  <si>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</si>
  <si>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</si>
  <si>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</si>
  <si>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</si>
  <si>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</si>
  <si>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</si>
  <si>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</si>
  <si>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</si>
  <si>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</si>
  <si>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</si>
  <si>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</si>
  <si>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</si>
  <si>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</si>
  <si>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</si>
  <si>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</si>
  <si>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</si>
  <si>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</si>
  <si>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</si>
  <si>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</si>
  <si>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</si>
  <si>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</si>
  <si>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</si>
  <si>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</si>
  <si>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</si>
  <si>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</si>
  <si>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</si>
  <si>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</si>
  <si>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</si>
  <si>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</si>
  <si>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</si>
  <si>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</si>
  <si>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</si>
  <si>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</si>
  <si>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</si>
  <si>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</si>
  <si>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</si>
  <si>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</si>
  <si>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</si>
  <si>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</si>
  <si>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</si>
  <si>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</si>
  <si>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</si>
  <si>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</si>
  <si>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</si>
  <si>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</si>
  <si>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</si>
  <si>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</si>
  <si>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</si>
  <si>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</si>
  <si>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</si>
  <si>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</si>
  <si>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</si>
  <si>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</si>
  <si>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</si>
  <si>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</si>
  <si>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</si>
  <si>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</si>
  <si>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</si>
  <si>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</si>
  <si>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</si>
  <si>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</si>
  <si>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</si>
  <si>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</si>
  <si>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</si>
  <si>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</si>
  <si>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</si>
  <si>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</si>
  <si>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</si>
  <si>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</si>
  <si>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</si>
  <si>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</si>
  <si>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</si>
  <si>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</si>
  <si>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</si>
  <si>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</si>
  <si>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</si>
  <si>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</si>
  <si>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</si>
  <si>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</si>
  <si>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</si>
  <si>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</si>
  <si>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</si>
  <si>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</si>
  <si>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</si>
  <si>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</si>
  <si>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</si>
  <si>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</si>
  <si>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</si>
  <si>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</si>
  <si>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</si>
  <si>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</si>
  <si>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</si>
  <si>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</si>
  <si>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</si>
  <si>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</si>
  <si>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</si>
  <si>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</si>
  <si>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</si>
  <si>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</si>
  <si>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</si>
  <si>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</si>
  <si>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</si>
  <si>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</si>
  <si>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</si>
  <si>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</si>
  <si>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</si>
  <si>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</si>
  <si>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</si>
  <si>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</si>
  <si>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</si>
  <si>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</si>
  <si>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</si>
  <si>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</si>
  <si>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</si>
  <si>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</si>
  <si>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</si>
  <si>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</si>
  <si>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</si>
  <si>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</si>
  <si>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</si>
  <si>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</si>
  <si>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</si>
  <si>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</si>
  <si>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</si>
  <si>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</si>
  <si>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</si>
  <si>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</si>
  <si>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</si>
  <si>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</si>
  <si>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</si>
  <si>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</si>
  <si>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</si>
  <si>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</si>
  <si>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</si>
  <si>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</si>
  <si>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</si>
  <si>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</si>
  <si>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</si>
  <si>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</si>
  <si>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</si>
  <si>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</si>
  <si>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</si>
  <si>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</si>
  <si>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</si>
  <si>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</si>
  <si>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</si>
  <si>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</si>
  <si>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</si>
  <si>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</si>
  <si>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</si>
  <si>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</si>
  <si>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</si>
  <si>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</si>
  <si>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</si>
  <si>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</si>
  <si>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</si>
  <si>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</si>
  <si>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</si>
  <si>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</si>
  <si>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</si>
  <si>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</si>
  <si>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</si>
  <si>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</si>
  <si>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</si>
  <si>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</si>
  <si>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</si>
  <si>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</si>
  <si>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</si>
  <si>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</si>
  <si>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</si>
  <si>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</si>
  <si>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</si>
  <si>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</si>
  <si>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</si>
  <si>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</si>
  <si>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</si>
  <si>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</si>
  <si>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</si>
  <si>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</si>
  <si>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</si>
  <si>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</si>
  <si>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</si>
  <si>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</si>
  <si>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</si>
  <si>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</si>
  <si>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</si>
  <si>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</si>
  <si>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</si>
  <si>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</si>
  <si>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</si>
  <si>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</si>
  <si>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</si>
  <si>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</si>
  <si>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</si>
  <si>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</si>
  <si>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</si>
  <si>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</si>
  <si>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</si>
  <si>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</si>
  <si>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</si>
  <si>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</si>
  <si>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</si>
  <si>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</si>
  <si>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</si>
  <si>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</si>
  <si>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</si>
  <si>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</si>
  <si>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</si>
  <si>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</si>
  <si>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</si>
  <si>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</si>
  <si>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</si>
  <si>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</si>
  <si>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</si>
  <si>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</si>
  <si>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</si>
  <si>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</si>
  <si>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</si>
  <si>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</si>
  <si>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</si>
  <si>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</si>
  <si>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</si>
  <si>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</si>
  <si>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</si>
  <si>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</si>
  <si>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</si>
  <si>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</si>
  <si>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</si>
  <si>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</si>
  <si>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</si>
  <si>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</si>
  <si>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</si>
  <si>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</si>
  <si>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</si>
  <si>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</si>
  <si>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</si>
  <si>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</si>
  <si>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</si>
  <si>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</si>
  <si>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</si>
  <si>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</si>
  <si>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</si>
  <si>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</si>
  <si>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</si>
  <si>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</si>
  <si>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</si>
  <si>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</si>
  <si>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</si>
  <si>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</si>
  <si>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</si>
  <si>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</si>
  <si>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</si>
  <si>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</si>
  <si>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</si>
  <si>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</si>
  <si>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</si>
  <si>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</si>
  <si>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</si>
  <si>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</si>
  <si>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</si>
  <si>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</si>
  <si>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</si>
  <si>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</si>
  <si>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</si>
  <si>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</si>
  <si>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</si>
  <si>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</si>
  <si>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</si>
  <si>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</si>
  <si>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</si>
  <si>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</si>
  <si>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</si>
  <si>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</si>
  <si>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</si>
  <si>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</si>
  <si>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</si>
  <si>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</si>
  <si>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</si>
  <si>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</si>
  <si>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</si>
  <si>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</si>
  <si>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</si>
  <si>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</si>
  <si>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</si>
  <si>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</si>
  <si>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</si>
  <si>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</si>
  <si>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</si>
  <si>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</si>
  <si>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</si>
  <si>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</si>
  <si>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</si>
  <si>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</si>
  <si>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</si>
  <si>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</si>
  <si>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</si>
  <si>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</si>
  <si>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</si>
  <si>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</si>
  <si>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</si>
  <si>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</si>
  <si>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</si>
  <si>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</si>
  <si>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</si>
  <si>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</si>
  <si>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</si>
  <si>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</si>
  <si>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</si>
  <si>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</si>
  <si>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</si>
  <si>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</si>
  <si>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</si>
  <si>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</si>
  <si>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</si>
  <si>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</si>
  <si>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</si>
  <si>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</si>
  <si>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</si>
  <si>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</si>
  <si>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</si>
  <si>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</si>
  <si>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</si>
  <si>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</si>
  <si>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</si>
  <si>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</si>
  <si>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</si>
  <si>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</si>
  <si>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</si>
  <si>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</si>
  <si>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</si>
  <si>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</si>
  <si>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</si>
  <si>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</si>
  <si>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</si>
  <si>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</si>
  <si>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</si>
  <si>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</si>
  <si>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</si>
  <si>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</si>
  <si>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</si>
  <si>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</si>
  <si>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</si>
  <si>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</si>
  <si>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</si>
  <si>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</si>
  <si>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</si>
  <si>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</si>
  <si>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</si>
  <si>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</si>
  <si>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</si>
  <si>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</si>
  <si>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</si>
  <si>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</si>
  <si>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</si>
  <si>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</si>
  <si>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</si>
  <si>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</si>
  <si>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</si>
  <si>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</si>
  <si>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</si>
  <si>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</si>
  <si>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</si>
  <si>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</si>
  <si>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</si>
  <si>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</si>
  <si>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</si>
  <si>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</si>
  <si>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</si>
  <si>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</si>
  <si>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</si>
  <si>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</si>
  <si>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</si>
  <si>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</si>
  <si>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</si>
  <si>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</si>
  <si>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</si>
  <si>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</si>
  <si>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</si>
  <si>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</si>
  <si>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</si>
  <si>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</si>
  <si>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</si>
  <si>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</si>
  <si>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</si>
  <si>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</si>
  <si>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</si>
  <si>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</si>
  <si>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</si>
  <si>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</si>
  <si>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</si>
  <si>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</si>
  <si>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</si>
  <si>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</si>
  <si>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</si>
  <si>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</si>
  <si>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</si>
  <si>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</si>
  <si>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</si>
  <si>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</si>
  <si>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</si>
  <si>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</si>
  <si>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</si>
  <si>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</si>
  <si>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</si>
  <si>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</si>
  <si>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</si>
  <si>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</si>
  <si>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</si>
  <si>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</si>
  <si>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</si>
  <si>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</si>
  <si>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</si>
  <si>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</si>
  <si>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</si>
  <si>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</si>
  <si>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</si>
  <si>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</si>
  <si>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</si>
  <si>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</si>
  <si>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</si>
  <si>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</si>
  <si>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</si>
  <si>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</si>
  <si>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</si>
  <si>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</si>
  <si>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</si>
  <si>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</si>
  <si>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</si>
  <si>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</si>
  <si>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</si>
  <si>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</si>
  <si>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</si>
  <si>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</si>
  <si>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</si>
  <si>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</si>
  <si>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</si>
  <si>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</si>
  <si>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</si>
  <si>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</si>
  <si>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</si>
  <si>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</si>
  <si>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</si>
  <si>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</si>
  <si>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</si>
  <si>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</si>
  <si>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</si>
  <si>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</si>
  <si>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</si>
  <si>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</si>
  <si>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</si>
  <si>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</si>
  <si>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</si>
  <si>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</si>
  <si>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</si>
  <si>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</si>
  <si>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</si>
  <si>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</si>
  <si>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</si>
  <si>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</si>
  <si>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</si>
  <si>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</si>
  <si>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</si>
  <si>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</si>
  <si>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</si>
  <si>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</si>
  <si>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</si>
  <si>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</si>
  <si>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</si>
  <si>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</si>
  <si>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</si>
  <si>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</si>
  <si>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</si>
  <si>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</si>
  <si>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</si>
  <si>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</si>
  <si>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</si>
  <si>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</si>
  <si>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</si>
  <si>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</si>
  <si>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</si>
  <si>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</si>
  <si>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</si>
  <si>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</si>
  <si>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</si>
  <si>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</si>
  <si>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</si>
  <si>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</si>
  <si>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</si>
  <si>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</si>
  <si>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</si>
  <si>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</si>
  <si>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</si>
  <si>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</si>
  <si>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</si>
  <si>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</si>
  <si>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</si>
  <si>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</si>
  <si>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</si>
  <si>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</si>
  <si>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</si>
  <si>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</si>
  <si>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</si>
  <si>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</si>
  <si>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</si>
  <si>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</si>
  <si>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</si>
  <si>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</si>
  <si>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</si>
  <si>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</si>
  <si>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</si>
  <si>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</si>
  <si>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</si>
  <si>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</si>
  <si>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</si>
  <si>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</si>
  <si>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</si>
  <si>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</si>
  <si>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</si>
  <si>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</si>
  <si>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</si>
  <si>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</si>
  <si>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</si>
  <si>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</si>
  <si>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</si>
  <si>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</si>
  <si>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</si>
  <si>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</si>
  <si>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</si>
  <si>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</si>
  <si>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</si>
  <si>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</si>
  <si>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</si>
  <si>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</si>
  <si>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</si>
  <si>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</si>
  <si>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</si>
  <si>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</si>
  <si>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</si>
  <si>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</si>
  <si>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</si>
  <si>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</si>
  <si>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</si>
  <si>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</si>
  <si>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</si>
  <si>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</si>
  <si>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</si>
  <si>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</si>
  <si>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</si>
  <si>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</si>
  <si>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</si>
  <si>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</si>
  <si>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</si>
  <si>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</si>
  <si>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</si>
  <si>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</si>
  <si>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</si>
  <si>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</si>
  <si>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</si>
  <si>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</si>
  <si>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</si>
  <si>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</si>
  <si>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</si>
  <si>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</si>
  <si>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</si>
  <si>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</si>
  <si>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</si>
  <si>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</si>
  <si>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</si>
  <si>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</si>
  <si>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</si>
  <si>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</si>
  <si>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</si>
  <si>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</si>
  <si>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</si>
  <si>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</si>
  <si>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</si>
  <si>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</si>
  <si>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</si>
  <si>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</si>
  <si>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</si>
  <si>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</si>
  <si>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</si>
  <si>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</si>
  <si>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</si>
  <si>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</si>
  <si>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</si>
  <si>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</si>
  <si>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</si>
  <si>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</si>
  <si>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</si>
  <si>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</si>
  <si>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</si>
  <si>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</si>
  <si>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</si>
  <si>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</si>
  <si>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</si>
  <si>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</si>
  <si>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</si>
  <si>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</si>
  <si>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</si>
  <si>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</si>
  <si>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</si>
  <si>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</si>
  <si>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</si>
  <si>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</si>
  <si>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</si>
  <si>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</si>
  <si>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</si>
  <si>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</si>
  <si>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</si>
  <si>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</si>
  <si>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</si>
  <si>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</si>
  <si>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</si>
  <si>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</si>
  <si>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</si>
  <si>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</si>
  <si>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</si>
  <si>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</si>
  <si>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</si>
  <si>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</si>
  <si>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</si>
  <si>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</si>
  <si>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</si>
  <si>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</si>
  <si>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</si>
  <si>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</si>
  <si>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</si>
  <si>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</si>
  <si>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</si>
  <si>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</si>
  <si>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</si>
  <si>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</si>
  <si>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</si>
  <si>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</si>
  <si>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</si>
  <si>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</si>
  <si>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</si>
  <si>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</si>
  <si>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</si>
  <si>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</si>
  <si>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</si>
  <si>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</si>
  <si>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</si>
  <si>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</si>
  <si>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</si>
  <si>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</si>
  <si>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</si>
  <si>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</si>
  <si>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</si>
  <si>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</si>
  <si>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</si>
  <si>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</si>
  <si>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</si>
  <si>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</si>
  <si>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</si>
  <si>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</si>
  <si>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</si>
  <si>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</si>
  <si>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</si>
  <si>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</si>
  <si>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</si>
  <si>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</si>
  <si>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</si>
  <si>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</si>
  <si>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</si>
  <si>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</si>
  <si>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</si>
  <si>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</si>
  <si>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</si>
  <si>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</si>
  <si>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</si>
  <si>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</si>
  <si>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</si>
  <si>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</si>
  <si>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</si>
  <si>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</si>
  <si>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</si>
  <si>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</si>
  <si>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</si>
  <si>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</si>
  <si>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</si>
  <si>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</si>
  <si>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</si>
  <si>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</si>
  <si>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</si>
  <si>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</si>
  <si>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</si>
  <si>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</si>
  <si>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</si>
  <si>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</si>
  <si>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</si>
  <si>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</si>
  <si>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</si>
  <si>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</si>
  <si>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</si>
  <si>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</si>
  <si>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</si>
  <si>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</si>
  <si>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</si>
  <si>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</si>
  <si>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</si>
  <si>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</si>
  <si>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</si>
  <si>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</si>
  <si>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</si>
  <si>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</si>
  <si>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</si>
  <si>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</si>
  <si>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</si>
  <si>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</si>
  <si>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</si>
  <si>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</si>
  <si>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</si>
  <si>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</si>
  <si>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</si>
  <si>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</si>
  <si>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</si>
  <si>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</si>
  <si>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</si>
  <si>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</si>
  <si>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</si>
  <si>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</si>
  <si>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</si>
  <si>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</si>
  <si>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</si>
  <si>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</si>
  <si>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</si>
  <si>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</si>
  <si>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</si>
  <si>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</si>
  <si>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</si>
  <si>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</si>
  <si>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</si>
  <si>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</si>
  <si>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</si>
  <si>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</si>
  <si>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</si>
  <si>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</si>
  <si>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</si>
  <si>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</si>
  <si>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</si>
  <si>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</si>
  <si>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</si>
  <si>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</si>
  <si>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</si>
  <si>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</si>
  <si>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</si>
  <si>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</si>
  <si>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</si>
  <si>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</si>
  <si>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</si>
  <si>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</si>
  <si>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</si>
  <si>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</si>
  <si>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</si>
  <si>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</si>
  <si>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</si>
  <si>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</si>
  <si>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</si>
  <si>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</si>
  <si>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</si>
  <si>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</si>
  <si>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</si>
  <si>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</si>
  <si>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</si>
  <si>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</si>
  <si>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</si>
  <si>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</si>
  <si>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</si>
  <si>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</si>
  <si>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</si>
  <si>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</si>
  <si>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</si>
  <si>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</si>
  <si>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</si>
  <si>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</si>
  <si>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</si>
  <si>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</si>
  <si>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</si>
  <si>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</si>
  <si>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</si>
  <si>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</si>
  <si>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</si>
  <si>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</si>
  <si>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</si>
  <si>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</si>
  <si>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</si>
  <si>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</si>
  <si>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</si>
  <si>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</si>
  <si>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</si>
  <si>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</si>
  <si>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</si>
  <si>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</si>
  <si>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</si>
  <si>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</si>
  <si>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</si>
  <si>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</si>
  <si>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</si>
  <si>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</si>
  <si>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</si>
  <si>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</si>
  <si>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</si>
  <si>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</si>
  <si>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</si>
  <si>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</si>
  <si>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</si>
  <si>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</si>
  <si>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</si>
  <si>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</si>
  <si>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</si>
  <si>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</si>
  <si>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</si>
  <si>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</si>
  <si>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</si>
  <si>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</si>
  <si>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</si>
  <si>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</si>
  <si>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</si>
  <si>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</si>
  <si>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</si>
  <si>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</si>
  <si>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</si>
  <si>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</si>
  <si>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</si>
  <si>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</si>
  <si>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</si>
  <si>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</si>
  <si>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</si>
  <si>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</si>
  <si>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</si>
  <si>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</si>
  <si>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</si>
  <si>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</si>
  <si>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</si>
  <si>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</si>
  <si>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</si>
  <si>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</si>
  <si>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</si>
  <si>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</si>
  <si>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</si>
  <si>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</si>
  <si>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</si>
  <si>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</si>
  <si>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</si>
  <si>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</si>
  <si>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</si>
  <si>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</si>
  <si>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</si>
  <si>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</si>
  <si>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</si>
  <si>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</si>
  <si>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</si>
  <si>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</si>
  <si>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</si>
  <si>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</si>
  <si>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</si>
  <si>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</si>
  <si>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</si>
  <si>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</si>
  <si>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</si>
  <si>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</si>
  <si>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</si>
  <si>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</si>
  <si>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</si>
  <si>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</si>
  <si>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</si>
  <si>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</si>
  <si>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</si>
  <si>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</si>
  <si>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</si>
  <si>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</si>
  <si>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</si>
  <si>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</si>
  <si>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</si>
  <si>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</si>
  <si>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</si>
  <si>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</si>
  <si>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</si>
  <si>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</si>
  <si>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</si>
  <si>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</si>
  <si>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</si>
  <si>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</si>
  <si>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</si>
  <si>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</si>
  <si>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</si>
  <si>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</si>
  <si>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</si>
  <si>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</si>
  <si>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</si>
  <si>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</si>
  <si>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</si>
  <si>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</si>
  <si>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</si>
  <si>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</si>
  <si>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</si>
  <si>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</si>
  <si>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</si>
  <si>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</si>
  <si>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</si>
  <si>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</si>
  <si>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</si>
  <si>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</si>
  <si>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</si>
  <si>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</si>
  <si>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</si>
  <si>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</si>
  <si>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</si>
  <si>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</si>
  <si>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</si>
  <si>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</si>
  <si>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</si>
  <si>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</si>
  <si>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</si>
  <si>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</si>
  <si>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</si>
  <si>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</si>
  <si>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</si>
  <si>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</si>
  <si>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</si>
  <si>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</si>
  <si>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</si>
  <si>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</si>
  <si>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</si>
  <si>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</si>
  <si>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</si>
  <si>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</si>
  <si>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</si>
  <si>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</si>
  <si>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</si>
  <si>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</si>
  <si>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</si>
  <si>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</si>
  <si>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</si>
  <si>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</si>
  <si>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</si>
  <si>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</si>
  <si>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</si>
  <si>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</si>
  <si>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</si>
  <si>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</si>
  <si>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</si>
  <si>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</si>
  <si>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</si>
  <si>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</si>
  <si>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</si>
  <si>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</si>
  <si>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</si>
  <si>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</si>
  <si>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</si>
  <si>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</si>
  <si>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</si>
  <si>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</si>
  <si>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</si>
  <si>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</si>
  <si>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</si>
  <si>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</si>
  <si>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</si>
  <si>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</si>
  <si>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</si>
  <si>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</si>
  <si>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</si>
  <si>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</si>
  <si>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</si>
  <si>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</si>
  <si>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</si>
  <si>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</si>
  <si>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</si>
  <si>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</si>
  <si>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</si>
  <si>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</si>
  <si>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</si>
  <si>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</si>
  <si>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</si>
  <si>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</si>
  <si>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</si>
  <si>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</si>
  <si>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</si>
  <si>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</si>
  <si>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</si>
  <si>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</si>
  <si>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</si>
  <si>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</si>
  <si>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</si>
  <si>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</si>
  <si>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</si>
  <si>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</si>
  <si>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</si>
  <si>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</si>
  <si>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</si>
  <si>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</si>
  <si>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</si>
  <si>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</si>
  <si>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</si>
  <si>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</si>
  <si>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</si>
  <si>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</si>
  <si>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</si>
  <si>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</si>
  <si>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</si>
  <si>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</si>
  <si>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</si>
  <si>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</si>
  <si>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</si>
  <si>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</si>
  <si>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</si>
  <si>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</si>
  <si>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</si>
  <si>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</si>
  <si>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</si>
  <si>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</si>
  <si>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</si>
  <si>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</si>
  <si>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</si>
  <si>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</si>
  <si>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</si>
  <si>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</si>
  <si>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</si>
  <si>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</si>
  <si>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</si>
  <si>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</si>
  <si>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</si>
  <si>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</si>
  <si>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</si>
  <si>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</si>
  <si>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</si>
  <si>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</si>
  <si>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</si>
  <si>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</si>
  <si>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</si>
  <si>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</si>
  <si>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</si>
  <si>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</si>
  <si>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</si>
  <si>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</si>
  <si>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</si>
  <si>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</si>
  <si>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</si>
  <si>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</si>
  <si>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</si>
  <si>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</si>
  <si>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</si>
  <si>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</si>
  <si>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</si>
  <si>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</si>
  <si>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</si>
  <si>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</si>
  <si>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</si>
  <si>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</si>
  <si>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</si>
  <si>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</si>
  <si>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</si>
  <si>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</si>
  <si>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</si>
  <si>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</si>
  <si>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</si>
  <si>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</si>
  <si>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</si>
  <si>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</si>
  <si>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</si>
  <si>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</si>
  <si>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</si>
  <si>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</si>
  <si>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</si>
  <si>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</si>
  <si>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</si>
  <si>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</si>
  <si>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</si>
  <si>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</si>
  <si>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</si>
  <si>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</si>
  <si>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</si>
  <si>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</si>
  <si>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</si>
  <si>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</si>
  <si>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</si>
  <si>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</si>
  <si>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</si>
  <si>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</si>
  <si>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</si>
  <si>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</si>
  <si>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</si>
  <si>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</si>
  <si>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</si>
  <si>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</si>
  <si>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</si>
  <si>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</si>
  <si>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</si>
  <si>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</si>
  <si>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</si>
  <si>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</si>
  <si>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</si>
  <si>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</si>
  <si>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</si>
  <si>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</si>
  <si>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</si>
  <si>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</si>
  <si>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</si>
  <si>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</si>
  <si>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</si>
  <si>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</si>
  <si>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</si>
  <si>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</si>
  <si>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</si>
  <si>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</si>
  <si>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</si>
  <si>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</si>
  <si>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</si>
  <si>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</si>
  <si>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</si>
  <si>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</si>
  <si>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</si>
  <si>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</si>
  <si>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</si>
  <si>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</si>
  <si>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</si>
  <si>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</si>
  <si>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</si>
  <si>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</si>
  <si>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</si>
  <si>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</si>
  <si>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</si>
  <si>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</si>
  <si>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</si>
  <si>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</si>
  <si>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</si>
  <si>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</si>
  <si>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</si>
  <si>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</si>
  <si>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</si>
  <si>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</si>
  <si>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</si>
  <si>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</si>
  <si>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</si>
  <si>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</si>
  <si>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</si>
  <si>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</si>
  <si>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</si>
  <si>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</si>
  <si>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</si>
  <si>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</si>
  <si>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</si>
  <si>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</si>
  <si>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</si>
  <si>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</si>
  <si>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</si>
  <si>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</si>
  <si>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</si>
  <si>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</si>
  <si>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</si>
  <si>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</si>
  <si>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</si>
  <si>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</si>
  <si>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</si>
  <si>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</si>
  <si>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</si>
  <si>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</si>
  <si>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</si>
  <si>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</si>
  <si>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</si>
  <si>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</si>
  <si>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</si>
  <si>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</si>
  <si>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</si>
  <si>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</si>
  <si>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</si>
  <si>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</si>
  <si>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</si>
  <si>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</si>
  <si>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</si>
  <si>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</si>
  <si>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</si>
  <si>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</si>
  <si>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</si>
  <si>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</si>
  <si>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</si>
  <si>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</si>
  <si>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</si>
  <si>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</si>
  <si>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</si>
  <si>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</si>
  <si>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</si>
  <si>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</si>
  <si>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</si>
  <si>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</si>
  <si>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</si>
  <si>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</si>
  <si>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</si>
  <si>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</si>
  <si>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</si>
  <si>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</si>
  <si>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</si>
  <si>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</si>
  <si>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</si>
  <si>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</si>
  <si>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</si>
  <si>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</si>
  <si>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</si>
  <si>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</si>
  <si>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</si>
  <si>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</si>
  <si>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</si>
  <si>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</si>
  <si>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</si>
  <si>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</si>
  <si>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</si>
  <si>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</si>
  <si>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</si>
  <si>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</si>
  <si>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</si>
  <si>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</si>
  <si>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</si>
  <si>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</si>
  <si>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</si>
  <si>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</si>
  <si>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</si>
  <si>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</si>
  <si>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</si>
  <si>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</si>
  <si>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</si>
  <si>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</si>
  <si>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</si>
  <si>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</si>
  <si>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</si>
  <si>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</si>
  <si>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</si>
  <si>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</si>
  <si>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</si>
  <si>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</si>
  <si>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</si>
  <si>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</si>
  <si>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</si>
  <si>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</si>
  <si>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</si>
  <si>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</si>
  <si>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</si>
  <si>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</si>
  <si>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</si>
  <si>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</si>
  <si>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</si>
  <si>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</si>
  <si>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</si>
  <si>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</si>
  <si>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</si>
  <si>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</si>
  <si>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</si>
  <si>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</si>
  <si>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</si>
  <si>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</si>
  <si>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</si>
  <si>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</si>
  <si>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</si>
  <si>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</si>
  <si>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</si>
  <si>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</si>
  <si>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</si>
  <si>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</si>
  <si>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</si>
  <si>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</si>
  <si>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</si>
  <si>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</si>
  <si>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</si>
  <si>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</si>
  <si>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</si>
  <si>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</si>
  <si>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</si>
  <si>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</si>
  <si>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</si>
  <si>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</si>
  <si>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</si>
  <si>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</si>
  <si>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</si>
  <si>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</si>
  <si>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</si>
  <si>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</si>
  <si>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</si>
  <si>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</si>
  <si>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</si>
  <si>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</si>
  <si>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</si>
  <si>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</si>
  <si>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</si>
  <si>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</si>
  <si>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</si>
  <si>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</si>
  <si>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</si>
  <si>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</si>
  <si>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</si>
  <si>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</si>
  <si>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</si>
  <si>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</si>
  <si>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</si>
  <si>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</si>
  <si>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</si>
  <si>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</si>
  <si>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</si>
  <si>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</si>
  <si>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</si>
  <si>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</si>
  <si>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</si>
  <si>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</si>
  <si>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</si>
  <si>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</si>
  <si>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</si>
  <si>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</si>
  <si>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</si>
  <si>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</si>
  <si>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</si>
  <si>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</si>
  <si>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</si>
  <si>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</si>
  <si>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</si>
  <si>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</si>
  <si>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</si>
  <si>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</si>
  <si>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</si>
  <si>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</si>
  <si>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</si>
  <si>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</si>
  <si>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</si>
  <si>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</si>
  <si>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</si>
  <si>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</si>
  <si>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</si>
  <si>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</si>
  <si>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</si>
  <si>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</si>
  <si>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</si>
  <si>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</si>
  <si>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</si>
  <si>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</si>
  <si>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</si>
  <si>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</si>
  <si>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</si>
  <si>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</si>
  <si>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</si>
  <si>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</si>
  <si>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</si>
  <si>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</si>
  <si>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</si>
  <si>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</si>
  <si>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</si>
  <si>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</si>
  <si>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</si>
  <si>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</si>
  <si>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</si>
  <si>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</si>
  <si>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</si>
  <si>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</si>
  <si>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</si>
  <si>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</si>
  <si>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</si>
  <si>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</si>
  <si>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</si>
  <si>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</si>
  <si>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</si>
  <si>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</si>
  <si>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</si>
  <si>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</si>
  <si>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</si>
  <si>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</si>
  <si>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</si>
  <si>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</si>
  <si>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</si>
  <si>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</si>
  <si>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</si>
  <si>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</si>
  <si>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</si>
  <si>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</si>
  <si>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</si>
  <si>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</si>
  <si>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</si>
  <si>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</si>
  <si>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</si>
  <si>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</si>
  <si>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</si>
  <si>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</si>
  <si>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</si>
  <si>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</si>
  <si>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</si>
  <si>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</si>
  <si>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</si>
  <si>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</si>
  <si>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</si>
  <si>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</si>
  <si>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</si>
  <si>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</si>
  <si>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</si>
  <si>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</si>
  <si>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</si>
  <si>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</si>
  <si>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</si>
  <si>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</si>
  <si>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</si>
  <si>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</si>
  <si>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</si>
  <si>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</si>
  <si>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</si>
  <si>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</si>
  <si>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</si>
  <si>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</si>
  <si>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</si>
  <si>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</si>
  <si>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</si>
  <si>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</si>
  <si>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</si>
  <si>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</si>
  <si>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</si>
  <si>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</si>
  <si>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</si>
  <si>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</si>
  <si>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</si>
  <si>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</si>
  <si>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</si>
  <si>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</si>
  <si>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</si>
  <si>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</si>
  <si>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</si>
  <si>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</si>
  <si>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</si>
  <si>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</si>
  <si>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</si>
  <si>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</si>
  <si>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</si>
  <si>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</si>
  <si>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</si>
  <si>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</si>
  <si>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</si>
  <si>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</si>
  <si>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</si>
  <si>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</si>
  <si>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</si>
  <si>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</si>
  <si>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</si>
  <si>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</si>
  <si>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</si>
  <si>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</si>
  <si>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</si>
  <si>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</si>
  <si>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</si>
  <si>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</si>
  <si>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</si>
  <si>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</si>
  <si>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</si>
  <si>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</si>
  <si>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</si>
  <si>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</si>
  <si>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</si>
  <si>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</si>
  <si>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</si>
  <si>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</si>
  <si>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</si>
  <si>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</si>
  <si>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</si>
  <si>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</si>
  <si>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</si>
  <si>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</si>
  <si>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</si>
  <si>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</si>
  <si>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</si>
  <si>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</si>
  <si>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</si>
  <si>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</si>
  <si>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</si>
  <si>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</si>
  <si>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</si>
  <si>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</si>
  <si>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</si>
  <si>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</si>
  <si>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</si>
  <si>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</si>
  <si>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</si>
  <si>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</si>
  <si>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</si>
  <si>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</si>
  <si>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</si>
  <si>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</si>
  <si>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</si>
  <si>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</si>
  <si>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</si>
  <si>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</si>
  <si>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</si>
  <si>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</si>
  <si>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</si>
  <si>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</si>
  <si>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</si>
  <si>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</si>
  <si>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</si>
  <si>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</si>
  <si>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</si>
  <si>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</si>
  <si>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</si>
  <si>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</si>
  <si>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</si>
  <si>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</si>
  <si>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</si>
  <si>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</si>
  <si>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</si>
  <si>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</si>
  <si>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</si>
  <si>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</si>
  <si>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</si>
  <si>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</si>
  <si>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</si>
  <si>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</si>
  <si>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</si>
  <si>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</si>
  <si>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</si>
  <si>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</si>
  <si>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</si>
  <si>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</si>
  <si>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</si>
  <si>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</si>
  <si>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</si>
  <si>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</si>
  <si>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</si>
  <si>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</si>
  <si>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</si>
  <si>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</si>
  <si>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</si>
  <si>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</si>
  <si>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</si>
  <si>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</si>
  <si>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</si>
  <si>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</si>
  <si>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</si>
  <si>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</si>
  <si>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</si>
  <si>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</si>
  <si>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</si>
  <si>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</si>
  <si>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</si>
  <si>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</si>
  <si>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</si>
  <si>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</si>
  <si>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</si>
  <si>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</si>
  <si>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</si>
  <si>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</si>
  <si>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</si>
  <si>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</si>
  <si>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</si>
  <si>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</si>
  <si>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</si>
  <si>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</si>
  <si>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</si>
  <si>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</si>
  <si>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</si>
  <si>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</si>
  <si>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</si>
  <si>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</si>
  <si>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</si>
  <si>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</si>
  <si>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</si>
  <si>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</si>
  <si>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</si>
  <si>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</si>
  <si>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</si>
  <si>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</si>
  <si>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</si>
  <si>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</si>
  <si>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</si>
  <si>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</si>
  <si>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</si>
  <si>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</si>
  <si>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</si>
  <si>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</si>
  <si>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</si>
  <si>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</si>
  <si>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</si>
  <si>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</si>
  <si>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</si>
  <si>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</si>
  <si>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</si>
  <si>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</si>
  <si>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</si>
  <si>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</si>
  <si>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</si>
  <si>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</si>
  <si>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</si>
  <si>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</si>
  <si>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</si>
  <si>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</si>
  <si>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</si>
  <si>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</si>
  <si>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</si>
  <si>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</si>
  <si>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</si>
  <si>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</si>
  <si>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</si>
  <si>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</si>
  <si>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</si>
  <si>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</si>
  <si>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</si>
  <si>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</si>
  <si>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</si>
  <si>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</si>
  <si>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</si>
  <si>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</si>
  <si>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</si>
  <si>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</si>
  <si>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</si>
  <si>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</si>
  <si>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</si>
  <si>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</si>
  <si>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</si>
  <si>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</si>
  <si>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</si>
  <si>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</si>
  <si>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</si>
  <si>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</si>
  <si>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</si>
  <si>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</si>
  <si>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</si>
  <si>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</si>
  <si>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</si>
  <si>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</si>
  <si>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</si>
  <si>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</si>
  <si>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</si>
  <si>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</si>
  <si>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</si>
  <si>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</si>
  <si>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</si>
  <si>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</si>
  <si>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</si>
  <si>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</si>
  <si>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</si>
  <si>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</si>
  <si>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</si>
  <si>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</si>
  <si>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</si>
  <si>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</si>
  <si>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</si>
  <si>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</si>
  <si>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</si>
  <si>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</si>
  <si>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</si>
  <si>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</si>
  <si>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</si>
  <si>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</si>
  <si>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</si>
  <si>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</si>
  <si>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</si>
  <si>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</si>
  <si>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</si>
  <si>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</si>
  <si>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</si>
  <si>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</si>
  <si>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</si>
  <si>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</si>
  <si>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</si>
  <si>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</si>
  <si>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</si>
  <si>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</si>
  <si>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</si>
  <si>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</si>
  <si>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</si>
  <si>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</si>
  <si>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</si>
  <si>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</si>
  <si>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</si>
  <si>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</si>
  <si>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</si>
  <si>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</si>
  <si>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</si>
  <si>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</si>
  <si>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</si>
  <si>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</si>
  <si>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</si>
  <si>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</si>
  <si>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</si>
  <si>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</si>
  <si>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</si>
  <si>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</si>
  <si>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</si>
  <si>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</si>
  <si>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</si>
  <si>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</si>
  <si>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</si>
  <si>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</si>
  <si>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</si>
  <si>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</si>
  <si>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</si>
  <si>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</si>
  <si>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</si>
  <si>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</si>
  <si>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</si>
  <si>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</si>
  <si>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</si>
  <si>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</si>
  <si>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</si>
  <si>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</si>
  <si>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</si>
  <si>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</si>
  <si>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</si>
  <si>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</si>
  <si>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</si>
  <si>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</si>
  <si>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</si>
  <si>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</si>
  <si>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</si>
  <si>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</si>
  <si>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</si>
  <si>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</si>
  <si>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</si>
  <si>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</si>
  <si>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</si>
  <si>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</si>
  <si>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</si>
  <si>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</si>
  <si>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</si>
  <si>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</si>
  <si>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</si>
  <si>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</si>
  <si>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</si>
  <si>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</si>
  <si>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</si>
  <si>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</si>
  <si>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</si>
  <si>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</si>
  <si>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</si>
  <si>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</si>
  <si>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</si>
  <si>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</si>
  <si>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</si>
  <si>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</si>
  <si>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</si>
  <si>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</si>
  <si>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</si>
  <si>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</si>
  <si>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</si>
  <si>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</si>
  <si>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</si>
  <si>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</si>
  <si>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</si>
  <si>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</si>
  <si>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</si>
  <si>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</si>
  <si>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</si>
  <si>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</si>
  <si>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</si>
  <si>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</si>
  <si>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</si>
  <si>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</si>
  <si>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</si>
  <si>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</si>
  <si>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</si>
  <si>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</si>
  <si>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</si>
  <si>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</si>
  <si>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</si>
  <si>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</si>
  <si>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</si>
  <si>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</si>
  <si>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</si>
  <si>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</si>
  <si>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</si>
  <si>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</si>
  <si>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</si>
  <si>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</si>
  <si>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</si>
  <si>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</si>
  <si>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</si>
  <si>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</si>
  <si>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</si>
  <si>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</si>
  <si>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</si>
  <si>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</si>
  <si>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</si>
  <si>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</si>
  <si>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</si>
  <si>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</si>
  <si>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</si>
  <si>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</si>
  <si>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</si>
  <si>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</si>
  <si>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</si>
  <si>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</si>
  <si>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</si>
  <si>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</si>
  <si>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</si>
  <si>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</si>
  <si>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</si>
  <si>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</si>
  <si>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</si>
  <si>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</si>
  <si>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</si>
  <si>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</si>
  <si>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</si>
  <si>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</si>
  <si>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</si>
  <si>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</si>
  <si>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</si>
  <si>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</si>
  <si>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</si>
  <si>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</si>
  <si>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</si>
  <si>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</si>
  <si>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</si>
  <si>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</si>
  <si>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</si>
  <si>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</si>
  <si>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</si>
  <si>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</si>
  <si>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</si>
  <si>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</si>
  <si>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</si>
  <si>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</si>
  <si>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</si>
  <si>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</si>
  <si>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</si>
  <si>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</si>
  <si>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</si>
  <si>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</si>
  <si>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</si>
  <si>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</si>
  <si>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</si>
  <si>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</si>
  <si>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</si>
  <si>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</si>
  <si>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</si>
  <si>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</si>
  <si>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</si>
  <si>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</si>
  <si>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</si>
  <si>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</si>
  <si>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</si>
  <si>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</si>
  <si>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</si>
  <si>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</si>
  <si>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</si>
  <si>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</si>
  <si>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</si>
  <si>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</si>
  <si>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</si>
  <si>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</si>
  <si>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</si>
  <si>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</si>
  <si>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</si>
  <si>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</si>
  <si>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</si>
  <si>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</si>
  <si>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</si>
  <si>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</si>
  <si>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</si>
  <si>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</si>
  <si>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</si>
  <si>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</si>
  <si>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</si>
  <si>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</si>
  <si>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</si>
  <si>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</si>
  <si>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</si>
  <si>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</si>
  <si>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</si>
  <si>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</si>
  <si>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</si>
  <si>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</si>
  <si>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</si>
  <si>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</si>
  <si>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</si>
  <si>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</si>
  <si>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</si>
  <si>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</si>
  <si>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</si>
  <si>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</si>
  <si>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</si>
  <si>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</si>
  <si>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</si>
  <si>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</si>
  <si>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</si>
  <si>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</si>
  <si>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</si>
  <si>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</si>
  <si>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</si>
  <si>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</si>
  <si>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</si>
  <si>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</si>
  <si>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</si>
  <si>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</si>
  <si>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</si>
  <si>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</si>
  <si>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</si>
  <si>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</si>
  <si>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</si>
  <si>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</si>
  <si>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</si>
  <si>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</si>
  <si>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</si>
  <si>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</si>
  <si>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</si>
  <si>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</si>
  <si>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</si>
  <si>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</si>
  <si>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</si>
  <si>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</si>
  <si>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</si>
  <si>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</si>
  <si>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</si>
  <si>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</si>
  <si>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</si>
  <si>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</si>
  <si>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</si>
  <si>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</si>
  <si>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</si>
  <si>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</si>
  <si>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</si>
  <si>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</si>
  <si>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</si>
  <si>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</si>
  <si>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</si>
  <si>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</si>
  <si>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</si>
  <si>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</si>
  <si>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</si>
  <si>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</si>
  <si>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</si>
  <si>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</si>
  <si>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</si>
  <si>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</si>
  <si>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</si>
  <si>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</si>
  <si>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</si>
  <si>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</si>
  <si>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</si>
  <si>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</si>
  <si>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</si>
  <si>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</si>
  <si>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</si>
  <si>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</si>
  <si>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</si>
  <si>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</si>
  <si>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</si>
  <si>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</si>
  <si>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</si>
  <si>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</si>
  <si>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</si>
  <si>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</si>
  <si>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</si>
  <si>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</si>
  <si>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</si>
  <si>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</si>
  <si>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</si>
  <si>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</si>
  <si>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</si>
  <si>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</si>
  <si>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</si>
  <si>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</si>
  <si>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</si>
  <si>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</si>
  <si>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</si>
  <si>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</si>
  <si>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</si>
  <si>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</si>
  <si>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</si>
  <si>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</si>
  <si>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</si>
  <si>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</si>
  <si>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</si>
  <si>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</si>
  <si>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</si>
  <si>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</si>
  <si>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</si>
  <si>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</si>
  <si>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</si>
  <si>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</si>
  <si>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</si>
  <si>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</si>
  <si>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</si>
  <si>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</si>
  <si>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</si>
  <si>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</si>
  <si>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</si>
  <si>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</si>
  <si>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</si>
  <si>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</si>
  <si>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</si>
  <si>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</si>
  <si>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</si>
  <si>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</si>
  <si>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</si>
  <si>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</si>
  <si>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</si>
  <si>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</si>
  <si>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</si>
  <si>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</si>
  <si>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</si>
  <si>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</si>
  <si>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</si>
  <si>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</si>
  <si>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</si>
  <si>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</si>
  <si>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</si>
  <si>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</si>
  <si>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</si>
  <si>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</si>
  <si>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</si>
  <si>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</si>
  <si>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</si>
  <si>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</si>
  <si>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</si>
  <si>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</si>
  <si>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</si>
  <si>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</si>
  <si>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</si>
  <si>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</si>
  <si>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</si>
  <si>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</si>
  <si>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</si>
  <si>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</si>
  <si>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</si>
  <si>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</si>
  <si>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</si>
  <si>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</si>
  <si>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</si>
  <si>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</si>
  <si>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</si>
  <si>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</si>
  <si>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</si>
  <si>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</si>
  <si>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</si>
  <si>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</si>
  <si>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</si>
  <si>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</si>
  <si>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</si>
  <si>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</si>
  <si>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</si>
  <si>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</si>
  <si>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</si>
  <si>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</si>
  <si>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</si>
  <si>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</si>
  <si>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</si>
  <si>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</si>
  <si>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</si>
  <si>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</si>
  <si>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</si>
  <si>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</si>
  <si>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</si>
  <si>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</si>
  <si>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</si>
  <si>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</si>
  <si>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</si>
  <si>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</si>
  <si>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</si>
  <si>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</si>
  <si>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</si>
  <si>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</si>
  <si>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</si>
  <si>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</si>
  <si>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</si>
  <si>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</si>
  <si>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</si>
  <si>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</si>
  <si>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</si>
  <si>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</si>
  <si>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</si>
  <si>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</si>
  <si>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</si>
  <si>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</si>
  <si>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</si>
  <si>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</si>
  <si>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</si>
  <si>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</si>
  <si>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</si>
  <si>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</si>
  <si>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</si>
  <si>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</si>
  <si>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</si>
  <si>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</si>
  <si>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</si>
  <si>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</si>
  <si>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</si>
  <si>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</si>
  <si>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</si>
  <si>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</si>
  <si>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</si>
  <si>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</si>
  <si>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</si>
  <si>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</si>
  <si>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</si>
  <si>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</si>
  <si>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</si>
  <si>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</si>
  <si>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</si>
  <si>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</si>
  <si>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</si>
  <si>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</si>
  <si>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</si>
  <si>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</si>
  <si>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</si>
  <si>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</si>
  <si>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</si>
  <si>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</si>
  <si>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</si>
  <si>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</si>
  <si>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</si>
  <si>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</si>
  <si>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</si>
  <si>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</si>
  <si>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</si>
  <si>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</si>
  <si>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</si>
  <si>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</si>
  <si>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</si>
  <si>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</si>
  <si>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</si>
  <si>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</si>
  <si>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</si>
  <si>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</si>
  <si>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</si>
  <si>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</si>
  <si>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</si>
  <si>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</si>
  <si>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</si>
  <si>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</si>
  <si>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</si>
  <si>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</si>
  <si>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</si>
  <si>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</si>
  <si>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</si>
  <si>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</si>
  <si>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</si>
  <si>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</si>
  <si>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</si>
  <si>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</si>
  <si>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</si>
  <si>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</si>
  <si>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</si>
  <si>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</si>
  <si>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</si>
  <si>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</si>
  <si>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</si>
  <si>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</si>
  <si>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</si>
  <si>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</si>
  <si>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</si>
  <si>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</si>
  <si>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</si>
  <si>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</si>
  <si>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</si>
  <si>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</si>
  <si>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</si>
  <si>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</si>
  <si>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</si>
  <si>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</si>
  <si>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</si>
  <si>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</si>
  <si>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</si>
  <si>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</si>
  <si>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</si>
  <si>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</si>
  <si>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</si>
  <si>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</si>
  <si>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</si>
  <si>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</si>
  <si>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</si>
  <si>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</si>
  <si>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</si>
  <si>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</si>
  <si>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</si>
  <si>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</si>
  <si>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</si>
  <si>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</si>
  <si>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</si>
  <si>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</si>
  <si>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</si>
  <si>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</si>
  <si>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</si>
  <si>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</si>
  <si>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</si>
  <si>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</si>
  <si>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</si>
  <si>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</si>
  <si>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</si>
  <si>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</si>
  <si>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</si>
  <si>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</si>
  <si>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</si>
  <si>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</si>
  <si>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</si>
  <si>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</si>
  <si>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</si>
  <si>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</si>
  <si>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</si>
  <si>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</si>
  <si>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</si>
  <si>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</si>
  <si>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</si>
  <si>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</si>
  <si>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</si>
  <si>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</si>
  <si>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</si>
  <si>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</si>
  <si>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</si>
  <si>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</si>
  <si>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</si>
  <si>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</si>
  <si>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</si>
  <si>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</si>
  <si>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</si>
  <si>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</si>
  <si>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</si>
  <si>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</si>
  <si>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</si>
  <si>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</si>
  <si>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</si>
  <si>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</si>
  <si>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</si>
  <si>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</si>
  <si>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</si>
  <si>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</si>
  <si>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</si>
  <si>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</si>
  <si>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</si>
  <si>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</si>
  <si>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</si>
  <si>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</si>
  <si>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</si>
  <si>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</si>
  <si>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</si>
  <si>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</si>
  <si>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</si>
  <si>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</si>
  <si>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</si>
  <si>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</si>
  <si>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</si>
  <si>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</si>
  <si>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</si>
  <si>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</si>
  <si>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</si>
  <si>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</si>
  <si>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</si>
  <si>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</si>
  <si>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</si>
  <si>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</si>
  <si>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</si>
  <si>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</si>
  <si>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</si>
  <si>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</si>
  <si>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</si>
  <si>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</si>
  <si>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</si>
  <si>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</si>
  <si>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</si>
  <si>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</si>
  <si>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</si>
  <si>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</si>
  <si>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</si>
  <si>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</si>
  <si>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</si>
  <si>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</si>
  <si>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</si>
  <si>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</si>
  <si>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</si>
  <si>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</si>
  <si>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</si>
  <si>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</si>
  <si>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</si>
  <si>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</si>
  <si>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</si>
  <si>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</si>
  <si>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</si>
  <si>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</si>
  <si>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</si>
  <si>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</si>
  <si>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</si>
  <si>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</si>
  <si>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</si>
  <si>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</si>
  <si>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</si>
  <si>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</si>
  <si>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</si>
  <si>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</si>
  <si>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</si>
  <si>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</si>
  <si>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</si>
  <si>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</si>
  <si>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</si>
  <si>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</si>
  <si>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</si>
  <si>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</si>
  <si>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</si>
  <si>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</si>
  <si>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</si>
  <si>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</si>
  <si>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</si>
  <si>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</si>
  <si>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</si>
  <si>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</si>
  <si>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</si>
  <si>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</si>
  <si>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</si>
  <si>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</si>
  <si>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</si>
  <si>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</si>
  <si>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</si>
  <si>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</si>
  <si>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</si>
  <si>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</si>
  <si>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</si>
  <si>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</si>
  <si>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</si>
  <si>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</si>
  <si>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</si>
  <si>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</si>
  <si>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</si>
  <si>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</si>
  <si>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</si>
  <si>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</si>
  <si>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</si>
  <si>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</si>
  <si>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</si>
  <si>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</si>
  <si>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</si>
  <si>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</si>
  <si>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</si>
  <si>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</si>
  <si>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</si>
  <si>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</si>
  <si>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</si>
  <si>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</si>
  <si>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</si>
  <si>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</si>
  <si>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</si>
  <si>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</si>
  <si>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</si>
  <si>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</si>
  <si>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</si>
  <si>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</si>
  <si>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</si>
  <si>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</si>
  <si>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</si>
  <si>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</si>
  <si>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</si>
  <si>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</si>
  <si>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</si>
  <si>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</si>
  <si>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</si>
  <si>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</si>
  <si>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</si>
  <si>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</si>
  <si>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</si>
  <si>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</si>
  <si>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</si>
  <si>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</si>
  <si>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</si>
  <si>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</si>
  <si>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</si>
  <si>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</si>
  <si>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</si>
  <si>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</si>
  <si>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</si>
  <si>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</si>
  <si>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</si>
  <si>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</si>
  <si>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</si>
  <si>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</si>
  <si>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</si>
  <si>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</si>
  <si>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</si>
  <si>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</si>
  <si>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</si>
  <si>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</si>
  <si>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</si>
  <si>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</si>
  <si>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</si>
  <si>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</si>
  <si>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</si>
  <si>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</si>
  <si>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</si>
  <si>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</si>
  <si>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</si>
  <si>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</si>
  <si>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</si>
  <si>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</si>
  <si>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</si>
  <si>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</si>
  <si>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</si>
  <si>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</si>
  <si>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</si>
  <si>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</si>
  <si>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</si>
  <si>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</si>
  <si>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</si>
  <si>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</si>
  <si>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</si>
  <si>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</si>
  <si>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</si>
  <si>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</si>
  <si>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</si>
  <si>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</si>
  <si>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</si>
  <si>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</si>
  <si>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</si>
  <si>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</si>
  <si>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</si>
  <si>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</si>
  <si>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</si>
  <si>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</si>
  <si>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</si>
  <si>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</si>
  <si>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</si>
  <si>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</si>
  <si>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</si>
  <si>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</si>
  <si>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</si>
  <si>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</si>
  <si>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</si>
  <si>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</si>
  <si>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</si>
  <si>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</si>
  <si>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</si>
  <si>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</si>
  <si>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</si>
  <si>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</si>
  <si>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</si>
  <si>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</si>
  <si>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</si>
  <si>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</si>
  <si>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</si>
  <si>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</si>
  <si>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</si>
  <si>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</si>
  <si>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</si>
  <si>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</si>
  <si>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</si>
  <si>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</si>
  <si>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</si>
  <si>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</si>
  <si>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</si>
  <si>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</si>
  <si>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</si>
  <si>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</si>
  <si>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</si>
  <si>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</si>
  <si>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</si>
  <si>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</si>
  <si>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</si>
  <si>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</si>
  <si>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</si>
  <si>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</si>
  <si>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</si>
  <si>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</si>
  <si>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</si>
  <si>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</si>
  <si>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</si>
  <si>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</si>
  <si>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</si>
  <si>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</si>
  <si>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</si>
  <si>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</si>
  <si>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</si>
  <si>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</si>
  <si>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</si>
  <si>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</si>
  <si>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</si>
  <si>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</si>
  <si>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</si>
  <si>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</si>
  <si>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</si>
  <si>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</si>
  <si>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</si>
  <si>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</si>
  <si>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</si>
  <si>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</si>
  <si>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</si>
  <si>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</si>
  <si>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</si>
  <si>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</si>
  <si>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</si>
  <si>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</si>
  <si>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</si>
  <si>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</si>
  <si>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</si>
  <si>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</si>
  <si>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</si>
  <si>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</si>
  <si>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</si>
  <si>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</si>
  <si>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</si>
  <si>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</si>
  <si>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</si>
  <si>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</si>
  <si>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</si>
  <si>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</si>
  <si>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</si>
  <si>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</si>
  <si>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</si>
  <si>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</si>
  <si>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</si>
  <si>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</si>
  <si>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</si>
  <si>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</si>
  <si>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</si>
  <si>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</si>
  <si>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</si>
  <si>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</si>
  <si>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</si>
  <si>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</si>
  <si>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</si>
  <si>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</si>
  <si>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</si>
  <si>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</si>
  <si>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</si>
  <si>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</si>
  <si>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</si>
  <si>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</si>
  <si>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</si>
  <si>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</si>
  <si>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</si>
  <si>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</si>
  <si>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</si>
  <si>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</si>
  <si>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</si>
  <si>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</si>
  <si>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</si>
  <si>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</si>
  <si>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</si>
  <si>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</si>
  <si>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</si>
  <si>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</si>
  <si>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</si>
  <si>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</si>
  <si>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</si>
  <si>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</si>
  <si>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</si>
  <si>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</si>
  <si>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</si>
  <si>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</si>
  <si>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</si>
  <si>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</si>
  <si>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</si>
  <si>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</si>
  <si>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</si>
  <si>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</si>
  <si>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</si>
  <si>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</si>
  <si>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</si>
  <si>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</si>
  <si>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</si>
  <si>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</si>
  <si>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</si>
  <si>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</si>
  <si>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</si>
  <si>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</si>
  <si>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</si>
  <si>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</si>
  <si>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</si>
  <si>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</si>
  <si>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</si>
  <si>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</si>
  <si>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</si>
  <si>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</si>
  <si>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</si>
  <si>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</si>
  <si>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</si>
  <si>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</si>
  <si>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</si>
  <si>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</si>
  <si>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</si>
  <si>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</si>
  <si>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</si>
  <si>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</si>
  <si>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</si>
  <si>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</si>
  <si>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</si>
  <si>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</si>
  <si>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</si>
  <si>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</si>
  <si>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</si>
  <si>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</si>
  <si>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</si>
  <si>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</si>
  <si>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</si>
  <si>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</si>
  <si>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</si>
  <si>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</si>
  <si>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</si>
  <si>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</si>
  <si>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</si>
  <si>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</si>
  <si>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</si>
  <si>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</si>
  <si>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</si>
  <si>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</si>
  <si>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</si>
  <si>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</si>
  <si>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</si>
  <si>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</si>
  <si>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</si>
  <si>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</si>
  <si>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</si>
  <si>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</si>
  <si>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</si>
  <si>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</si>
  <si>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</si>
  <si>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</si>
  <si>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</si>
  <si>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</si>
  <si>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</si>
  <si>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</si>
  <si>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</si>
  <si>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</si>
  <si>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</si>
  <si>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</si>
  <si>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</si>
  <si>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</si>
  <si>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</si>
  <si>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</si>
  <si>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</si>
  <si>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</si>
  <si>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</si>
  <si>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</si>
  <si>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</si>
  <si>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</si>
  <si>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</si>
  <si>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</si>
  <si>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</si>
  <si>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</si>
  <si>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</si>
  <si>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</si>
  <si>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</si>
  <si>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</si>
  <si>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</si>
  <si>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</si>
  <si>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</si>
  <si>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</si>
  <si>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</si>
  <si>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</si>
  <si>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</si>
  <si>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</si>
  <si>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</si>
  <si>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</si>
  <si>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</si>
  <si>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</si>
  <si>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</si>
  <si>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</si>
  <si>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</si>
  <si>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</si>
  <si>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</si>
  <si>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</si>
  <si>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</si>
  <si>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</si>
  <si>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</si>
  <si>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</si>
  <si>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</si>
  <si>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</si>
  <si>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</si>
  <si>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</si>
  <si>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</si>
  <si>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</si>
  <si>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</si>
  <si>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</si>
  <si>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</si>
  <si>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</si>
  <si>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</si>
  <si>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</si>
  <si>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</si>
  <si>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</si>
  <si>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</si>
  <si>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</si>
  <si>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</si>
  <si>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</si>
  <si>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</si>
  <si>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</si>
  <si>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</si>
  <si>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</si>
  <si>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</si>
  <si>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</si>
  <si>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</si>
  <si>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</si>
  <si>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</si>
  <si>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</si>
  <si>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</si>
  <si>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</si>
  <si>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</si>
  <si>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</si>
  <si>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</si>
  <si>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</si>
  <si>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</si>
  <si>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</si>
  <si>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</si>
  <si>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</si>
  <si>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</si>
  <si>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</si>
  <si>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</si>
  <si>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</si>
  <si>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</si>
  <si>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</si>
  <si>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</si>
  <si>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</si>
  <si>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</si>
  <si>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</si>
  <si>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</si>
  <si>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</si>
  <si>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</si>
  <si>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</si>
  <si>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</si>
  <si>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</si>
  <si>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</si>
  <si>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</si>
  <si>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</si>
  <si>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</si>
  <si>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</si>
  <si>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</si>
  <si>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</si>
  <si>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</si>
  <si>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</si>
  <si>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</si>
  <si>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</si>
  <si>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</si>
  <si>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</si>
  <si>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</si>
  <si>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</si>
  <si>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</si>
  <si>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</si>
  <si>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</si>
  <si>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</si>
  <si>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</si>
  <si>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</si>
  <si>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</si>
  <si>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</si>
  <si>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</si>
  <si>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</si>
  <si>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</si>
  <si>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</si>
  <si>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</si>
  <si>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</si>
  <si>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</si>
  <si>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</si>
  <si>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</si>
  <si>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</si>
  <si>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</si>
  <si>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</si>
  <si>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</si>
  <si>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</si>
  <si>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</si>
  <si>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</si>
  <si>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</si>
  <si>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</si>
  <si>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</si>
  <si>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</si>
  <si>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</si>
  <si>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</si>
  <si>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</si>
  <si>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</si>
  <si>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</si>
  <si>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</si>
  <si>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</si>
  <si>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</si>
  <si>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</si>
  <si>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</si>
  <si>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</si>
  <si>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</si>
  <si>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</si>
  <si>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</si>
  <si>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</si>
  <si>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</si>
  <si>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</si>
  <si>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</si>
  <si>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</si>
  <si>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</si>
  <si>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</si>
  <si>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</si>
  <si>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</si>
  <si>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</si>
  <si>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</si>
  <si>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</si>
  <si>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</si>
  <si>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</si>
  <si>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</si>
  <si>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</si>
  <si>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</si>
  <si>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</si>
  <si>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</si>
  <si>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</si>
  <si>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</si>
  <si>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</si>
  <si>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</si>
  <si>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</si>
  <si>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</si>
  <si>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</si>
  <si>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</si>
  <si>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</si>
  <si>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</si>
  <si>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</si>
  <si>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</si>
  <si>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</si>
  <si>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</si>
  <si>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</si>
  <si>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</si>
  <si>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</si>
  <si>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</si>
  <si>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</si>
  <si>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</si>
  <si>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</si>
  <si>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</si>
  <si>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</si>
  <si>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</si>
  <si>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</si>
  <si>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</si>
  <si>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</si>
  <si>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</si>
  <si>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</si>
  <si>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</si>
  <si>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</si>
  <si>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</si>
  <si>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</si>
  <si>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</si>
  <si>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</si>
  <si>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</si>
  <si>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</si>
  <si>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</si>
  <si>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</si>
  <si>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</si>
  <si>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</si>
  <si>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</si>
  <si>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</si>
  <si>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</si>
  <si>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</si>
  <si>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</si>
  <si>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</si>
  <si>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</si>
  <si>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</si>
  <si>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</si>
  <si>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</si>
  <si>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</si>
  <si>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</si>
  <si>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</si>
  <si>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</si>
  <si>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</si>
  <si>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</si>
  <si>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</si>
  <si>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</si>
  <si>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</si>
  <si>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</si>
  <si>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</si>
  <si>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</si>
  <si>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</si>
  <si>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</si>
  <si>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</si>
  <si>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</si>
  <si>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</si>
  <si>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</si>
  <si>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</si>
  <si>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</si>
  <si>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</si>
  <si>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</si>
  <si>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</si>
  <si>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</si>
  <si>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</si>
  <si>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</si>
  <si>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</si>
  <si>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</si>
  <si>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</si>
  <si>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</si>
  <si>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</si>
  <si>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</si>
  <si>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</si>
  <si>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</si>
  <si>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</si>
  <si>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</si>
  <si>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</si>
  <si>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</si>
  <si>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</si>
  <si>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</si>
  <si>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</si>
  <si>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</si>
  <si>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</si>
  <si>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</si>
  <si>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</si>
  <si>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</si>
  <si>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</si>
  <si>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</si>
  <si>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</si>
  <si>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</si>
  <si>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</si>
  <si>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</si>
  <si>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</si>
  <si>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</si>
  <si>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</si>
  <si>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</si>
  <si>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</si>
  <si>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</si>
  <si>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</si>
  <si>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</si>
  <si>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</si>
  <si>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</si>
  <si>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</si>
  <si>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</si>
  <si>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</si>
  <si>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</si>
  <si>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</si>
  <si>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</si>
  <si>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</si>
  <si>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</si>
  <si>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</si>
  <si>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</si>
  <si>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</si>
  <si>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</si>
  <si>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</si>
  <si>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</si>
  <si>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</si>
  <si>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</si>
  <si>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</si>
  <si>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</si>
  <si>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</si>
  <si>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</si>
  <si>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</si>
  <si>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</si>
  <si>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</si>
  <si>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</si>
  <si>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</si>
  <si>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</si>
  <si>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</si>
  <si>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</si>
  <si>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</si>
  <si>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</si>
  <si>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</si>
  <si>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</si>
  <si>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</si>
  <si>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</si>
  <si>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</si>
  <si>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</si>
  <si>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</si>
  <si>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</si>
  <si>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</si>
  <si>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</si>
  <si>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</si>
  <si>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</si>
  <si>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</si>
  <si>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</si>
  <si>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</si>
  <si>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</si>
  <si>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</si>
  <si>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</si>
  <si>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</si>
  <si>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</si>
  <si>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</si>
  <si>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</si>
  <si>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</si>
  <si>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</si>
  <si>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</si>
  <si>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</si>
  <si>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</si>
  <si>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</si>
  <si>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</si>
  <si>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</si>
  <si>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</si>
  <si>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</si>
  <si>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</si>
  <si>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</si>
  <si>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</si>
  <si>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</si>
  <si>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</si>
  <si>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</si>
  <si>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</si>
  <si>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</si>
  <si>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</si>
  <si>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</si>
  <si>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</si>
  <si>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</si>
  <si>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</si>
  <si>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</si>
  <si>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</si>
  <si>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</si>
  <si>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</si>
  <si>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</si>
  <si>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</si>
  <si>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</si>
  <si>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</si>
  <si>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</si>
  <si>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</si>
  <si>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</si>
  <si>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</si>
  <si>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</si>
  <si>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</si>
  <si>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</si>
  <si>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</si>
  <si>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</si>
  <si>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</si>
  <si>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</si>
  <si>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</si>
  <si>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</si>
  <si>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</si>
  <si>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</si>
  <si>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</si>
  <si>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</si>
  <si>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</si>
  <si>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</si>
  <si>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</si>
  <si>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</si>
  <si>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</si>
  <si>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</si>
  <si>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</si>
  <si>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</si>
  <si>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</si>
  <si>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</si>
  <si>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</si>
  <si>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</si>
  <si>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</si>
  <si>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</si>
  <si>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</si>
  <si>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</si>
  <si>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</si>
  <si>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</si>
  <si>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</si>
  <si>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</si>
  <si>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</si>
  <si>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</si>
  <si>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</si>
  <si>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</si>
  <si>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</si>
  <si>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</si>
  <si>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</si>
  <si>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</si>
  <si>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</si>
  <si>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</si>
  <si>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</si>
  <si>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</si>
  <si>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</si>
  <si>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</si>
  <si>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</si>
  <si>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</si>
  <si>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</si>
  <si>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</si>
  <si>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</si>
  <si>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</si>
  <si>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</si>
  <si>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</si>
  <si>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</si>
  <si>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</si>
  <si>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</si>
  <si>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</si>
  <si>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</si>
  <si>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</si>
  <si>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</si>
  <si>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</si>
  <si>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</si>
  <si>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</si>
  <si>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</si>
  <si>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</si>
  <si>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</si>
  <si>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</si>
  <si>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</si>
  <si>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</si>
  <si>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</si>
  <si>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</si>
  <si>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</si>
  <si>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</si>
  <si>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</si>
  <si>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</si>
  <si>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</si>
  <si>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</si>
  <si>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</si>
  <si>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</si>
  <si>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</si>
  <si>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</si>
  <si>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</si>
  <si>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</si>
  <si>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</si>
  <si>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</si>
  <si>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</si>
  <si>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</si>
  <si>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</si>
  <si>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</si>
  <si>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</si>
  <si>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</si>
  <si>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</si>
  <si>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</si>
  <si>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</si>
  <si>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</si>
  <si>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</si>
  <si>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</si>
  <si>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</si>
  <si>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</si>
  <si>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</si>
  <si>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</si>
  <si>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</si>
  <si>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</si>
  <si>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</si>
  <si>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</si>
  <si>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</si>
  <si>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</si>
  <si>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</si>
  <si>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</si>
  <si>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</si>
  <si>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</si>
  <si>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</si>
  <si>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</si>
  <si>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</si>
  <si>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</si>
  <si>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</si>
  <si>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</si>
  <si>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</si>
  <si>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</si>
  <si>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</si>
  <si>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</si>
  <si>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</si>
  <si>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</si>
  <si>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</si>
  <si>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</si>
  <si>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</si>
  <si>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</si>
  <si>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</si>
  <si>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</si>
  <si>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</si>
  <si>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</si>
  <si>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</si>
  <si>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</si>
  <si>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</si>
  <si>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</si>
  <si>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</si>
  <si>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</si>
  <si>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</si>
  <si>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</si>
  <si>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</si>
  <si>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</si>
  <si>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</si>
  <si>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</si>
  <si>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</si>
  <si>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</si>
  <si>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</si>
  <si>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</si>
  <si>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</si>
  <si>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</si>
  <si>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</si>
  <si>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</si>
  <si>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</si>
  <si>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</si>
  <si>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</si>
  <si>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</si>
  <si>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</si>
  <si>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</si>
  <si>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</si>
  <si>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</si>
  <si>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</si>
  <si>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</si>
  <si>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</si>
  <si>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</si>
  <si>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</si>
  <si>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</si>
  <si>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</si>
  <si>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</si>
  <si>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</si>
  <si>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</si>
  <si>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</si>
  <si>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</si>
  <si>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</si>
  <si>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</si>
  <si>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</si>
  <si>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</si>
  <si>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</si>
  <si>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</si>
  <si>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</si>
  <si>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</si>
  <si>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</si>
  <si>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</si>
  <si>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</si>
  <si>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</si>
  <si>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</si>
  <si>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</si>
  <si>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</si>
  <si>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</si>
  <si>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</si>
  <si>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</si>
  <si>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</si>
  <si>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</si>
  <si>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</si>
  <si>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</si>
  <si>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</si>
  <si>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</si>
  <si>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</si>
  <si>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</si>
  <si>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</si>
  <si>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</si>
  <si>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</si>
  <si>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</si>
  <si>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</si>
  <si>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</si>
  <si>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</si>
  <si>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</si>
  <si>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</si>
  <si>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</si>
  <si>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</si>
  <si>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</si>
  <si>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</si>
  <si>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</si>
  <si>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</si>
  <si>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</si>
  <si>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</si>
  <si>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</si>
  <si>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</si>
  <si>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</si>
  <si>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</si>
  <si>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</si>
  <si>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</si>
  <si>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</si>
  <si>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</si>
  <si>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</si>
  <si>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</si>
  <si>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</si>
  <si>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</si>
  <si>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</si>
  <si>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</si>
  <si>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</si>
  <si>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</si>
  <si>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</si>
  <si>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</si>
  <si>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</si>
  <si>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</si>
  <si>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</si>
  <si>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</si>
  <si>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</si>
  <si>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</si>
  <si>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</si>
  <si>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</si>
  <si>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</si>
  <si>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</si>
  <si>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</si>
  <si>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</si>
  <si>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</si>
  <si>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</si>
  <si>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</si>
  <si>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</si>
  <si>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</si>
  <si>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</si>
  <si>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</si>
  <si>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</si>
  <si>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</si>
  <si>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</si>
  <si>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</si>
  <si>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</si>
  <si>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</si>
  <si>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</si>
  <si>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</si>
  <si>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</si>
  <si>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</si>
  <si>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</si>
  <si>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</si>
  <si>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</si>
  <si>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</si>
  <si>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</si>
  <si>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</si>
  <si>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</si>
  <si>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</si>
  <si>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</si>
  <si>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</si>
  <si>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</si>
  <si>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</si>
  <si>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</si>
  <si>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</si>
  <si>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</si>
  <si>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</si>
  <si>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</si>
  <si>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</si>
  <si>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</si>
  <si>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</si>
  <si>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</si>
  <si>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</si>
  <si>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</si>
  <si>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</si>
  <si>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</si>
  <si>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</si>
  <si>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</si>
  <si>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</si>
  <si>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</si>
  <si>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</si>
  <si>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</si>
  <si>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</si>
  <si>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</si>
  <si>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</si>
  <si>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</si>
  <si>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</si>
  <si>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</si>
  <si>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</si>
  <si>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</si>
  <si>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</si>
  <si>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</si>
  <si>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</si>
  <si>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</si>
  <si>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</si>
  <si>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</si>
  <si>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</si>
  <si>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</si>
  <si>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</si>
  <si>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</si>
  <si>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</si>
  <si>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</si>
  <si>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</si>
  <si>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</si>
  <si>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</si>
  <si>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</si>
  <si>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</si>
  <si>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</si>
  <si>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</si>
  <si>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</si>
  <si>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</si>
  <si>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</si>
  <si>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</si>
  <si>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</si>
  <si>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</si>
  <si>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</si>
  <si>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</si>
  <si>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</si>
  <si>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</si>
  <si>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</si>
  <si>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</si>
  <si>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</si>
  <si>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</si>
  <si>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</si>
  <si>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</si>
  <si>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</si>
  <si>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</si>
  <si>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</si>
  <si>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</si>
  <si>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</si>
  <si>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</si>
  <si>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</si>
  <si>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</si>
  <si>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</si>
  <si>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</si>
  <si>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</si>
  <si>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</si>
  <si>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</si>
  <si>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</si>
  <si>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</si>
  <si>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</si>
  <si>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</si>
  <si>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</si>
  <si>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</si>
  <si>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</si>
  <si>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</si>
  <si>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</si>
  <si>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</si>
  <si>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</si>
  <si>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</si>
  <si>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</si>
  <si>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</si>
  <si>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</si>
  <si>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</si>
  <si>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</si>
  <si>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</si>
  <si>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</si>
  <si>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</si>
  <si>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</si>
  <si>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</si>
  <si>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</si>
  <si>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</si>
  <si>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</si>
  <si>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</si>
  <si>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</si>
  <si>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</si>
  <si>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</si>
  <si>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</si>
  <si>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</si>
  <si>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</si>
  <si>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</si>
  <si>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</si>
  <si>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</si>
  <si>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</si>
  <si>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</si>
  <si>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</si>
  <si>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</si>
  <si>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</si>
  <si>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</si>
  <si>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</si>
  <si>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</si>
  <si>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</si>
  <si>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</si>
  <si>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</si>
  <si>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</si>
  <si>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</si>
  <si>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</si>
  <si>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</si>
  <si>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</si>
  <si>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</si>
  <si>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</si>
  <si>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</si>
  <si>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</si>
  <si>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</si>
  <si>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</si>
  <si>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</si>
  <si>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</si>
  <si>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</si>
  <si>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</si>
  <si>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</si>
  <si>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</si>
  <si>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</si>
  <si>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</si>
  <si>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</si>
  <si>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</si>
  <si>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</si>
  <si>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</si>
  <si>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</si>
  <si>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</si>
  <si>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</si>
  <si>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</si>
  <si>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</si>
  <si>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</si>
  <si>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</si>
  <si>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</si>
  <si>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</si>
  <si>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</si>
  <si>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</si>
  <si>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</si>
  <si>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</si>
  <si>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</si>
  <si>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</si>
  <si>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</si>
  <si>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</si>
  <si>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</si>
  <si>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</si>
  <si>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</si>
  <si>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</si>
  <si>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</si>
  <si>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</si>
  <si>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</si>
  <si>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</si>
  <si>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</si>
  <si>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</si>
  <si>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</si>
  <si>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</si>
  <si>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</si>
  <si>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</si>
  <si>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</si>
  <si>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</si>
  <si>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</si>
  <si>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</si>
  <si>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</si>
  <si>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</si>
  <si>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</si>
  <si>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</si>
  <si>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</si>
  <si>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</si>
  <si>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</si>
  <si>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</si>
  <si>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</si>
  <si>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</si>
  <si>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</si>
  <si>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</si>
  <si>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</si>
  <si>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</si>
  <si>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</si>
  <si>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</si>
  <si>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</si>
  <si>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</si>
  <si>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</si>
  <si>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</si>
  <si>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</si>
  <si>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</si>
  <si>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</si>
  <si>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</si>
  <si>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</si>
  <si>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</si>
  <si>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</si>
  <si>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</si>
  <si>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</si>
  <si>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</si>
  <si>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</si>
  <si>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</si>
  <si>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</si>
  <si>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</si>
  <si>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</si>
  <si>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</si>
  <si>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</si>
  <si>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</si>
  <si>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</si>
  <si>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</si>
  <si>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</si>
  <si>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</si>
  <si>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</si>
  <si>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</si>
  <si>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</si>
  <si>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</si>
  <si>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</si>
  <si>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</si>
  <si>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</si>
  <si>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</si>
  <si>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</si>
  <si>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</si>
  <si>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</si>
  <si>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</si>
  <si>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</si>
  <si>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</si>
  <si>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</si>
  <si>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</si>
  <si>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</si>
  <si>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</si>
  <si>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</si>
  <si>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</si>
  <si>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</si>
  <si>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</si>
  <si>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</si>
  <si>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</si>
  <si>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</si>
  <si>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</si>
  <si>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</si>
  <si>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</si>
  <si>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</si>
  <si>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</si>
  <si>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</si>
  <si>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</si>
  <si>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</si>
  <si>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</si>
  <si>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</si>
  <si>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</si>
  <si>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</si>
  <si>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</si>
  <si>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</si>
  <si>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</si>
  <si>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</si>
  <si>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</si>
  <si>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</si>
  <si>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</si>
  <si>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</si>
  <si>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</si>
  <si>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</si>
  <si>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</si>
  <si>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</si>
  <si>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</si>
  <si>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</si>
  <si>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</si>
  <si>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</si>
  <si>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</si>
  <si>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</si>
  <si>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</si>
  <si>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</si>
  <si>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</si>
  <si>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</si>
  <si>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</si>
  <si>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</si>
  <si>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</si>
  <si>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</si>
  <si>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</si>
  <si>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</si>
  <si>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</si>
  <si>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</si>
  <si>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</si>
  <si>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</si>
  <si>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</si>
  <si>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</si>
  <si>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</si>
  <si>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</si>
  <si>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</si>
  <si>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</si>
  <si>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</si>
  <si>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</si>
  <si>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</si>
  <si>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</si>
  <si>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</si>
  <si>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</si>
  <si>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</si>
  <si>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</si>
  <si>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</si>
  <si>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</si>
  <si>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</si>
  <si>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</si>
  <si>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</si>
  <si>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</si>
  <si>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</si>
  <si>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</si>
  <si>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</si>
  <si>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</si>
  <si>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</si>
  <si>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</si>
  <si>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</si>
  <si>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</si>
  <si>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</si>
  <si>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</si>
  <si>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</si>
  <si>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</si>
  <si>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</si>
  <si>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</si>
  <si>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</si>
  <si>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</si>
  <si>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</si>
  <si>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</si>
  <si>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</si>
  <si>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</si>
  <si>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</si>
  <si>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</si>
  <si>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</si>
  <si>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</si>
  <si>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</si>
  <si>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</si>
  <si>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</si>
  <si>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</si>
  <si>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</si>
  <si>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</si>
  <si>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</si>
  <si>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</si>
  <si>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</si>
  <si>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</si>
  <si>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</si>
  <si>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</si>
  <si>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</si>
  <si>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</si>
  <si>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</si>
  <si>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</si>
  <si>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</si>
  <si>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</si>
  <si>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</si>
  <si>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</si>
  <si>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</si>
  <si>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</si>
  <si>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</si>
  <si>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</si>
  <si>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</si>
  <si>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</si>
  <si>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</si>
  <si>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</si>
  <si>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</si>
  <si>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</si>
  <si>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</si>
  <si>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</si>
  <si>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</si>
  <si>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</si>
  <si>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</si>
  <si>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</si>
  <si>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</si>
  <si>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</si>
  <si>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</si>
  <si>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</si>
  <si>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</si>
  <si>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</si>
  <si>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</si>
  <si>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</si>
  <si>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</si>
  <si>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</si>
  <si>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</si>
  <si>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</si>
  <si>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</si>
  <si>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</si>
  <si>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</si>
  <si>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</si>
  <si>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</si>
  <si>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</si>
  <si>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</si>
  <si>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</si>
  <si>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</si>
  <si>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</si>
  <si>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</si>
  <si>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</si>
  <si>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</si>
  <si>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</si>
  <si>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</si>
  <si>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</si>
  <si>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</si>
  <si>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</si>
  <si>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</si>
  <si>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</si>
  <si>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</si>
  <si>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</si>
  <si>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</si>
  <si>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</si>
  <si>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</si>
  <si>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</si>
  <si>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</si>
  <si>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</si>
  <si>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</si>
  <si>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</si>
  <si>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</si>
  <si>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</si>
  <si>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</si>
  <si>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</si>
  <si>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</si>
  <si>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</si>
  <si>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</si>
  <si>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</si>
  <si>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</si>
  <si>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</si>
  <si>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</si>
  <si>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</si>
  <si>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</si>
  <si>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</si>
  <si>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</si>
  <si>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</si>
  <si>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</si>
  <si>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</si>
  <si>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</si>
  <si>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</si>
  <si>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</si>
  <si>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</si>
  <si>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</si>
  <si>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</si>
  <si>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</si>
  <si>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</si>
  <si>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</si>
  <si>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</si>
  <si>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</si>
  <si>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</si>
  <si>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</si>
  <si>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</si>
  <si>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</si>
  <si>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</si>
  <si>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</si>
  <si>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</si>
  <si>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</si>
  <si>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</si>
  <si>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</si>
  <si>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</si>
  <si>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</si>
  <si>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</si>
  <si>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</si>
  <si>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</si>
  <si>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</si>
  <si>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</si>
  <si>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</si>
  <si>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</si>
  <si>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</si>
  <si>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</si>
  <si>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</si>
  <si>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</si>
  <si>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</si>
  <si>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</si>
  <si>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</si>
  <si>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</si>
  <si>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</si>
  <si>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</si>
  <si>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</si>
  <si>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</si>
  <si>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</si>
  <si>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</si>
  <si>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</si>
  <si>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</si>
  <si>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</si>
  <si>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</si>
  <si>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</si>
  <si>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</si>
  <si>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</si>
  <si>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</si>
  <si>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</si>
  <si>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</si>
  <si>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</si>
  <si>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</si>
  <si>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</si>
  <si>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</si>
  <si>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</si>
  <si>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</si>
  <si>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</si>
  <si>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</si>
  <si>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</si>
  <si>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</si>
  <si>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</si>
  <si>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</si>
  <si>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</si>
  <si>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</si>
  <si>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</si>
  <si>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</si>
  <si>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</si>
  <si>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</si>
  <si>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</si>
  <si>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</si>
  <si>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</si>
  <si>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</si>
  <si>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</si>
  <si>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</si>
  <si>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</si>
  <si>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</si>
  <si>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</si>
  <si>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</si>
  <si>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</si>
  <si>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</si>
  <si>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</si>
  <si>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</si>
  <si>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</si>
  <si>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</si>
  <si>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</si>
  <si>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</si>
  <si>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</si>
  <si>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</si>
  <si>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</si>
  <si>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</si>
  <si>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</si>
  <si>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</si>
  <si>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</si>
  <si>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</si>
  <si>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</si>
  <si>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</si>
  <si>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</si>
  <si>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</si>
  <si>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</si>
  <si>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</si>
  <si>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</si>
  <si>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</si>
  <si>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</si>
  <si>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</si>
  <si>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</si>
  <si>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</si>
  <si>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</si>
  <si>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</si>
  <si>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</si>
  <si>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</si>
  <si>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</si>
  <si>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</si>
  <si>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</si>
  <si>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</si>
  <si>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</si>
  <si>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</si>
  <si>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</si>
  <si>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</si>
  <si>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</si>
  <si>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</si>
  <si>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</si>
  <si>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</si>
  <si>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</si>
  <si>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</si>
  <si>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</si>
  <si>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</si>
  <si>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</si>
  <si>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</si>
  <si>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</si>
  <si>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</si>
  <si>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</si>
  <si>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</si>
  <si>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</si>
  <si>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</si>
  <si>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</si>
  <si>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</si>
  <si>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</si>
  <si>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</si>
  <si>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</si>
  <si>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</si>
  <si>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</si>
  <si>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</si>
  <si>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</si>
  <si>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</si>
  <si>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</si>
  <si>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</si>
  <si>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</si>
  <si>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</si>
  <si>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</si>
  <si>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</si>
  <si>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</si>
  <si>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</si>
  <si>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</si>
  <si>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</si>
  <si>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</si>
  <si>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</si>
  <si>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</si>
  <si>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</si>
  <si>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</si>
  <si>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</si>
  <si>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</si>
  <si>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</si>
  <si>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</si>
  <si>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</si>
  <si>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</si>
  <si>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</si>
  <si>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</si>
  <si>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</si>
  <si>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</si>
  <si>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</si>
  <si>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</si>
  <si>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</si>
  <si>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</si>
  <si>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</si>
  <si>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</si>
  <si>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</si>
  <si>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</si>
  <si>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</si>
  <si>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</si>
  <si>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</si>
  <si>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</si>
  <si>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</si>
  <si>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</si>
  <si>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</si>
  <si>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</si>
  <si>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</si>
  <si>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</si>
  <si>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</si>
  <si>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</si>
  <si>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</si>
  <si>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</si>
  <si>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</si>
  <si>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</si>
  <si>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</si>
  <si>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</si>
  <si>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</si>
  <si>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</si>
  <si>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</si>
  <si>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</si>
  <si>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</si>
  <si>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</si>
  <si>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</si>
  <si>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</si>
  <si>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</si>
  <si>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</si>
  <si>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</si>
  <si>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</si>
  <si>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</si>
  <si>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</si>
  <si>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</si>
  <si>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</si>
  <si>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</si>
  <si>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</si>
  <si>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</si>
  <si>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</si>
  <si>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</si>
  <si>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</si>
  <si>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</si>
  <si>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</si>
  <si>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</si>
  <si>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</si>
  <si>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</si>
  <si>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</si>
  <si>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</si>
  <si>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</si>
  <si>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</si>
  <si>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</si>
  <si>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</si>
  <si>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</si>
  <si>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</si>
  <si>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</si>
  <si>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</si>
  <si>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</si>
  <si>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</si>
  <si>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</si>
  <si>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</si>
  <si>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</si>
  <si>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</si>
  <si>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</si>
  <si>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</si>
  <si>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</si>
  <si>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</si>
  <si>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</si>
  <si>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</si>
  <si>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</si>
  <si>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</si>
  <si>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</si>
  <si>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</si>
  <si>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</si>
  <si>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</si>
  <si>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</si>
  <si>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</si>
  <si>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</si>
  <si>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</si>
  <si>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</si>
  <si>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</si>
  <si>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</si>
  <si>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</si>
  <si>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</si>
  <si>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</si>
  <si>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</si>
  <si>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</si>
  <si>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</si>
  <si>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</si>
  <si>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</si>
  <si>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</si>
  <si>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</si>
  <si>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</si>
  <si>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</si>
  <si>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</si>
  <si>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</si>
  <si>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</si>
  <si>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</si>
  <si>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</si>
  <si>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</si>
  <si>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</si>
  <si>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</si>
  <si>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</si>
  <si>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</si>
  <si>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</si>
  <si>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</si>
  <si>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</si>
  <si>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</si>
  <si>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</si>
  <si>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</si>
  <si>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</si>
  <si>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</si>
  <si>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</si>
  <si>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</si>
  <si>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</si>
  <si>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</si>
  <si>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</si>
  <si>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</si>
  <si>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</si>
  <si>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</si>
  <si>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</si>
  <si>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</si>
  <si>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</si>
  <si>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</si>
  <si>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</si>
  <si>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</si>
  <si>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</si>
  <si>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</si>
  <si>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</si>
  <si>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</si>
  <si>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</si>
  <si>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</si>
  <si>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</si>
  <si>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</si>
  <si>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</si>
  <si>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</si>
  <si>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</si>
  <si>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</si>
  <si>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</si>
  <si>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</si>
  <si>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</si>
  <si>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</si>
  <si>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</si>
  <si>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</si>
  <si>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</si>
  <si>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</si>
  <si>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</si>
  <si>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</si>
  <si>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</si>
  <si>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</si>
  <si>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</si>
  <si>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</si>
  <si>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</si>
  <si>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</si>
  <si>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</si>
  <si>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</si>
  <si>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</si>
  <si>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</si>
  <si>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</si>
  <si>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</si>
  <si>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</si>
  <si>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</si>
  <si>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</si>
  <si>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</si>
  <si>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</si>
  <si>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</si>
  <si>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</si>
  <si>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</si>
  <si>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</si>
  <si>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</si>
  <si>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</si>
  <si>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</si>
  <si>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</si>
  <si>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</si>
  <si>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</si>
  <si>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</si>
  <si>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</si>
  <si>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</si>
  <si>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</si>
  <si>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</si>
  <si>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</si>
  <si>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</si>
  <si>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</si>
  <si>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</si>
  <si>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</si>
  <si>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</si>
  <si>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</si>
  <si>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</si>
  <si>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</si>
  <si>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</si>
  <si>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</si>
  <si>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</si>
  <si>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</si>
  <si>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</si>
  <si>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</si>
  <si>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</si>
  <si>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</si>
  <si>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</si>
  <si>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</si>
  <si>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</si>
  <si>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</si>
  <si>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</si>
  <si>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</si>
  <si>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</si>
  <si>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</si>
  <si>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</si>
  <si>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</si>
  <si>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</si>
  <si>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</si>
  <si>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</si>
  <si>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</si>
  <si>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</si>
  <si>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</si>
  <si>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</si>
  <si>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</si>
  <si>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</si>
  <si>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</si>
  <si>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</si>
  <si>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</si>
  <si>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</si>
  <si>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</si>
  <si>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</si>
  <si>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</si>
  <si>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</si>
  <si>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</si>
  <si>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</si>
  <si>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</si>
  <si>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</si>
  <si>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</si>
  <si>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</si>
  <si>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</si>
  <si>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</si>
  <si>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</si>
  <si>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</si>
  <si>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</si>
  <si>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</si>
  <si>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</si>
  <si>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</si>
  <si>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</si>
  <si>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</si>
  <si>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</si>
  <si>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</si>
  <si>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</si>
  <si>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</si>
  <si>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</si>
  <si>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</si>
  <si>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</si>
  <si>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</si>
  <si>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</si>
  <si>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</si>
  <si>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</si>
  <si>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</si>
  <si>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</si>
  <si>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</si>
  <si>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</si>
  <si>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</si>
  <si>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</si>
  <si>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</si>
  <si>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</si>
  <si>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</si>
  <si>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</si>
  <si>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</si>
  <si>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</si>
  <si>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</si>
  <si>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</si>
  <si>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</si>
  <si>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</si>
  <si>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</si>
  <si>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</si>
  <si>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</si>
  <si>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</si>
  <si>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</si>
  <si>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</si>
  <si>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</si>
  <si>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</si>
  <si>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</si>
  <si>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</si>
  <si>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</si>
  <si>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</si>
  <si>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</si>
  <si>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</si>
  <si>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</si>
  <si>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</si>
  <si>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</si>
  <si>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</si>
  <si>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</si>
  <si>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</si>
  <si>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</si>
  <si>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</si>
  <si>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</si>
  <si>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</si>
  <si>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</si>
  <si>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</si>
  <si>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</si>
  <si>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</si>
  <si>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</si>
  <si>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</si>
  <si>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</si>
  <si>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</si>
  <si>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</si>
  <si>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</si>
  <si>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</si>
  <si>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</si>
  <si>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</si>
  <si>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</si>
  <si>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</si>
  <si>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</si>
  <si>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</si>
  <si>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</si>
  <si>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</si>
  <si>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</si>
  <si>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</si>
  <si>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</si>
  <si>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</si>
  <si>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</si>
  <si>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</si>
  <si>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</si>
  <si>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</si>
  <si>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</si>
  <si>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</si>
  <si>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</si>
  <si>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</si>
  <si>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</si>
  <si>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</si>
  <si>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</si>
  <si>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</si>
  <si>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</si>
  <si>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</si>
  <si>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</si>
  <si>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</si>
  <si>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</si>
  <si>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</si>
  <si>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</si>
  <si>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</si>
  <si>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</si>
  <si>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</si>
  <si>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</si>
  <si>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</si>
  <si>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</si>
  <si>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</si>
  <si>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</si>
  <si>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</si>
  <si>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</si>
  <si>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</si>
  <si>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</si>
  <si>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</si>
  <si>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</si>
  <si>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</si>
  <si>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</si>
  <si>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</si>
  <si>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</si>
  <si>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</si>
  <si>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</si>
  <si>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</si>
  <si>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</si>
  <si>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</si>
  <si>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</si>
  <si>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</si>
  <si>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</si>
  <si>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</si>
  <si>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</si>
  <si>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</si>
  <si>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</si>
  <si>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</si>
  <si>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</si>
  <si>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</si>
  <si>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</si>
  <si>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</si>
  <si>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</si>
  <si>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</si>
  <si>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</si>
  <si>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</si>
  <si>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</si>
  <si>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</si>
  <si>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</si>
  <si>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</si>
  <si>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</si>
  <si>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</si>
  <si>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</si>
  <si>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</si>
  <si>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</si>
  <si>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</si>
  <si>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</si>
  <si>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</si>
  <si>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</si>
  <si>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</si>
  <si>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</si>
  <si>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</si>
  <si>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</si>
  <si>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</si>
  <si>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</si>
  <si>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</si>
  <si>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</si>
  <si>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</si>
  <si>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</si>
  <si>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</si>
  <si>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</si>
  <si>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</si>
  <si>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</si>
  <si>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</si>
  <si>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</si>
  <si>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</si>
  <si>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</si>
  <si>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</si>
  <si>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</si>
  <si>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</si>
  <si>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</si>
  <si>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</si>
  <si>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</si>
  <si>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</si>
  <si>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</si>
  <si>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</si>
  <si>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</si>
  <si>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</si>
  <si>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</si>
  <si>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</si>
  <si>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</si>
  <si>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</si>
  <si>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</si>
  <si>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</si>
  <si>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</si>
  <si>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</si>
  <si>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</si>
  <si>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</si>
  <si>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</si>
  <si>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</si>
  <si>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</si>
  <si>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</si>
  <si>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</si>
  <si>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</si>
  <si>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</si>
  <si>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</si>
  <si>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</si>
  <si>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</si>
  <si>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</si>
  <si>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</si>
  <si>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</si>
  <si>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</si>
  <si>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</si>
  <si>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</si>
  <si>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</si>
  <si>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</si>
  <si>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</si>
  <si>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</si>
  <si>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</si>
  <si>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</si>
  <si>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</si>
  <si>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</si>
  <si>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</si>
  <si>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</si>
  <si>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</si>
  <si>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</si>
  <si>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</si>
  <si>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</si>
  <si>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</si>
  <si>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</si>
  <si>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</si>
  <si>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</si>
  <si>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</si>
  <si>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</si>
  <si>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</si>
  <si>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</si>
  <si>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</si>
  <si>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</si>
  <si>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</si>
  <si>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</si>
  <si>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</si>
  <si>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</si>
  <si>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</si>
  <si>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</si>
  <si>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</si>
  <si>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</si>
  <si>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</si>
  <si>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</si>
  <si>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</si>
  <si>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</si>
  <si>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</si>
  <si>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</si>
  <si>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</si>
  <si>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</si>
  <si>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</si>
  <si>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</si>
  <si>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</si>
  <si>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</si>
  <si>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</si>
  <si>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</si>
  <si>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</si>
  <si>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</si>
  <si>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</si>
  <si>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</si>
  <si>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</si>
  <si>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</si>
  <si>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</si>
  <si>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</si>
  <si>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</si>
  <si>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</si>
  <si>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</si>
  <si>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</si>
  <si>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</si>
  <si>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</si>
  <si>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</si>
  <si>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</si>
  <si>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</si>
  <si>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</si>
  <si>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</si>
  <si>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</si>
  <si>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</si>
  <si>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</si>
  <si>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</si>
  <si>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</si>
  <si>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</si>
  <si>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</si>
  <si>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</si>
  <si>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</si>
  <si>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</si>
  <si>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</si>
  <si>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</si>
  <si>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</si>
  <si>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</si>
  <si>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</si>
  <si>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</si>
  <si>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</si>
  <si>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</si>
  <si>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</si>
  <si>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</si>
  <si>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</si>
  <si>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</si>
  <si>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</si>
  <si>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</si>
  <si>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</si>
  <si>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</si>
  <si>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</si>
  <si>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</si>
  <si>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</si>
  <si>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</si>
  <si>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</si>
  <si>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</si>
  <si>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</si>
  <si>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</si>
  <si>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</si>
  <si>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</si>
  <si>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</si>
  <si>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</si>
  <si>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</si>
  <si>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</si>
  <si>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</si>
  <si>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</si>
  <si>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</si>
  <si>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</si>
  <si>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</si>
  <si>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</si>
  <si>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</si>
  <si>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</si>
  <si>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</si>
  <si>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</si>
  <si>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</si>
  <si>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</si>
  <si>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</si>
  <si>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</si>
  <si>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</si>
  <si>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</si>
  <si>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</si>
  <si>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</si>
  <si>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</si>
  <si>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</si>
  <si>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</si>
  <si>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</si>
  <si>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</si>
  <si>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</si>
  <si>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</si>
  <si>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</si>
  <si>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</si>
  <si>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</si>
  <si>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</si>
  <si>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</si>
  <si>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</si>
  <si>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</si>
  <si>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</si>
  <si>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</si>
  <si>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</si>
  <si>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</si>
  <si>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</si>
  <si>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</si>
  <si>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</si>
  <si>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</si>
  <si>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</si>
  <si>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</si>
  <si>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</si>
  <si>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</si>
  <si>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</si>
  <si>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</si>
  <si>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</si>
  <si>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</si>
  <si>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</si>
  <si>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</si>
  <si>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</si>
  <si>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</si>
  <si>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</si>
  <si>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</si>
  <si>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</si>
  <si>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</si>
  <si>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</si>
  <si>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</si>
  <si>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</si>
  <si>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</si>
  <si>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</si>
  <si>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</si>
  <si>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</si>
  <si>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</si>
  <si>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</si>
  <si>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</si>
  <si>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</si>
  <si>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</si>
  <si>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</si>
  <si>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</si>
  <si>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</si>
  <si>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</si>
  <si>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</si>
  <si>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</si>
  <si>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</si>
  <si>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</si>
  <si>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</si>
  <si>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</si>
  <si>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</si>
  <si>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</si>
  <si>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</si>
  <si>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</si>
  <si>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</si>
  <si>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</si>
  <si>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</si>
  <si>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</si>
  <si>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</si>
  <si>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</si>
  <si>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</si>
  <si>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</si>
  <si>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</si>
  <si>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</si>
  <si>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</si>
  <si>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</si>
  <si>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</si>
  <si>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</si>
  <si>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</si>
  <si>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</si>
  <si>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</si>
  <si>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</si>
  <si>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</si>
  <si>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</si>
  <si>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</si>
  <si>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</si>
  <si>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</si>
  <si>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</si>
  <si>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</si>
  <si>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</si>
  <si>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</si>
  <si>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</si>
  <si>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</si>
  <si>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</si>
  <si>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</si>
  <si>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</si>
  <si>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</si>
  <si>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</si>
  <si>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</si>
  <si>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</si>
  <si>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</si>
  <si>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</si>
  <si>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</si>
  <si>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</si>
  <si>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</si>
  <si>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</si>
  <si>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</si>
  <si>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</si>
  <si>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</si>
  <si>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</si>
  <si>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</si>
  <si>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</si>
  <si>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</si>
  <si>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</si>
  <si>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</si>
  <si>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</si>
  <si>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</si>
  <si>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</si>
  <si>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</si>
  <si>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</si>
  <si>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</si>
  <si>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</si>
  <si>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</si>
  <si>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</si>
  <si>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</si>
  <si>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</si>
  <si>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</si>
  <si>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</si>
  <si>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</si>
  <si>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</si>
  <si>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</si>
  <si>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</si>
  <si>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</si>
  <si>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</si>
  <si>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</si>
  <si>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</si>
  <si>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</si>
  <si>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</si>
  <si>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</si>
  <si>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</si>
  <si>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</si>
  <si>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</si>
  <si>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</si>
  <si>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</si>
  <si>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</si>
  <si>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</si>
  <si>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</si>
  <si>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</si>
  <si>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</si>
  <si>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</si>
  <si>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</si>
  <si>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</si>
  <si>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</si>
  <si>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</si>
  <si>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</si>
  <si>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</si>
  <si>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</si>
  <si>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</si>
  <si>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</si>
  <si>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</si>
  <si>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</si>
  <si>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</si>
  <si>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</si>
  <si>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</si>
  <si>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</si>
  <si>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</si>
  <si>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</si>
  <si>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</si>
  <si>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</si>
  <si>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</si>
  <si>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</si>
  <si>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</si>
  <si>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</si>
  <si>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</si>
  <si>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</si>
  <si>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</si>
  <si>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</si>
  <si>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</si>
  <si>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</si>
  <si>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</si>
  <si>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</si>
  <si>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</si>
  <si>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</si>
  <si>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</si>
  <si>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</si>
  <si>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</si>
  <si>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</si>
  <si>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</si>
  <si>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</si>
  <si>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</si>
  <si>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</si>
  <si>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</si>
  <si>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</si>
  <si>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</si>
  <si>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</si>
  <si>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</si>
  <si>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</si>
  <si>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</si>
  <si>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</si>
  <si>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</si>
  <si>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</si>
  <si>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</si>
  <si>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</si>
  <si>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</si>
  <si>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</si>
  <si>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</si>
  <si>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</si>
  <si>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</si>
  <si>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</si>
  <si>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</si>
  <si>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</si>
  <si>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</si>
  <si>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</si>
  <si>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</si>
  <si>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</si>
  <si>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</si>
  <si>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</si>
  <si>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</si>
  <si>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</si>
  <si>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</si>
  <si>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</si>
  <si>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</si>
  <si>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</si>
  <si>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</si>
  <si>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</si>
  <si>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</si>
  <si>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</si>
  <si>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</si>
  <si>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</si>
  <si>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</si>
  <si>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</si>
  <si>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</si>
  <si>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</si>
  <si>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</si>
  <si>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</si>
  <si>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</si>
  <si>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</si>
  <si>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</si>
  <si>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</si>
  <si>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</si>
  <si>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</si>
  <si>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</si>
  <si>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</si>
  <si>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</si>
  <si>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</si>
  <si>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</si>
  <si>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</si>
  <si>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</si>
  <si>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</si>
  <si>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</si>
  <si>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</si>
  <si>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</si>
  <si>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</si>
  <si>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</si>
  <si>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</si>
  <si>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</si>
  <si>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</si>
  <si>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</si>
  <si>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</si>
  <si>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</si>
  <si>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</si>
  <si>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</si>
  <si>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</si>
  <si>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</si>
  <si>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</si>
  <si>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</si>
  <si>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</si>
  <si>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</si>
  <si>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</si>
  <si>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</si>
  <si>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</si>
  <si>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</si>
  <si>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</si>
  <si>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</si>
  <si>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</si>
  <si>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</si>
  <si>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</si>
  <si>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</si>
  <si>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</si>
  <si>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</si>
  <si>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</si>
  <si>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</si>
  <si>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</si>
  <si>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</si>
  <si>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</si>
  <si>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</si>
  <si>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</si>
  <si>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</si>
  <si>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</si>
  <si>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</si>
  <si>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</si>
  <si>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</si>
  <si>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</si>
  <si>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</si>
  <si>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</si>
  <si>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</si>
  <si>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</si>
  <si>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</si>
  <si>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</si>
  <si>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</si>
  <si>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</si>
  <si>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</si>
  <si>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</si>
  <si>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</si>
  <si>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</si>
  <si>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</si>
  <si>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</si>
  <si>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</si>
  <si>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</si>
  <si>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</si>
  <si>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</si>
  <si>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</si>
  <si>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</si>
  <si>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</si>
  <si>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</si>
  <si>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</si>
  <si>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</si>
  <si>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</si>
  <si>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</si>
  <si>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</si>
  <si>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</si>
  <si>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</si>
  <si>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</si>
  <si>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</si>
  <si>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</si>
  <si>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</si>
  <si>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</si>
  <si>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</si>
  <si>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</si>
  <si>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</si>
  <si>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</si>
  <si>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</si>
  <si>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</si>
  <si>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</si>
  <si>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</si>
  <si>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</si>
  <si>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</si>
  <si>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</si>
  <si>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</si>
  <si>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</si>
  <si>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</si>
  <si>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</si>
  <si>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</si>
  <si>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</si>
  <si>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</si>
  <si>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</si>
  <si>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</si>
  <si>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</si>
  <si>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</si>
  <si>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</si>
  <si>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</si>
  <si>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</si>
  <si>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</si>
  <si>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</si>
  <si>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</si>
  <si>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</si>
  <si>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</si>
  <si>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</si>
  <si>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</si>
  <si>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</si>
  <si>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</si>
  <si>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</si>
  <si>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</si>
  <si>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</si>
  <si>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</si>
  <si>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</si>
  <si>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</si>
  <si>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</si>
  <si>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</si>
  <si>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</si>
  <si>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</si>
  <si>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</si>
  <si>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</si>
  <si>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</si>
  <si>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</si>
  <si>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</si>
  <si>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</si>
  <si>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</si>
  <si>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</si>
  <si>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</si>
  <si>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</si>
  <si>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</si>
  <si>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</si>
  <si>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</si>
  <si>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</si>
  <si>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</si>
  <si>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</si>
  <si>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</si>
  <si>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</si>
  <si>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</si>
  <si>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</si>
  <si>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</si>
  <si>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</si>
  <si>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</si>
  <si>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</si>
  <si>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</si>
  <si>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</si>
  <si>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</si>
  <si>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</si>
  <si>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</si>
  <si>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</si>
  <si>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</si>
  <si>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</si>
  <si>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</si>
  <si>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</si>
  <si>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</si>
  <si>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</si>
  <si>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</si>
  <si>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</si>
  <si>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</si>
  <si>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</si>
  <si>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</si>
  <si>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</si>
  <si>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</si>
  <si>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</si>
  <si>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</si>
  <si>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</si>
  <si>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</si>
  <si>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</si>
  <si>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</si>
  <si>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</si>
  <si>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</si>
  <si>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</si>
  <si>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</si>
  <si>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</si>
  <si>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</si>
  <si>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</si>
  <si>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</si>
  <si>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</si>
  <si>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</si>
  <si>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</si>
  <si>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</si>
  <si>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</si>
  <si>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</si>
  <si>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</si>
  <si>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</si>
  <si>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</si>
  <si>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</si>
  <si>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</si>
  <si>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</si>
  <si>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</si>
  <si>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</si>
  <si>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</si>
  <si>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</si>
  <si>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</si>
  <si>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</si>
  <si>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</si>
  <si>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</si>
  <si>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</si>
  <si>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</si>
  <si>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</si>
  <si>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</si>
  <si>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</si>
  <si>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</si>
  <si>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</si>
  <si>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</si>
  <si>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</si>
  <si>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</si>
  <si>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</si>
  <si>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</si>
  <si>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</si>
  <si>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</si>
  <si>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</si>
  <si>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</si>
  <si>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</si>
  <si>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</si>
  <si>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</si>
  <si>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</si>
  <si>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</si>
  <si>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</si>
  <si>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</si>
  <si>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</si>
  <si>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</si>
  <si>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</si>
  <si>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</si>
  <si>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</si>
  <si>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</si>
  <si>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</si>
  <si>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</si>
  <si>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</si>
  <si>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</si>
  <si>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</si>
  <si>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</si>
  <si>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</si>
  <si>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</si>
  <si>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</si>
  <si>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</si>
  <si>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</si>
  <si>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</si>
  <si>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</si>
  <si>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</si>
  <si>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</si>
  <si>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</si>
  <si>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</si>
  <si>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</si>
  <si>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</si>
  <si>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</si>
  <si>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</si>
  <si>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</si>
  <si>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</si>
  <si>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</si>
  <si>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</si>
  <si>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</si>
  <si>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</si>
  <si>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</si>
  <si>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</si>
  <si>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</si>
  <si>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</si>
  <si>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</si>
  <si>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</si>
  <si>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</si>
  <si>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</si>
  <si>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</si>
  <si>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</si>
  <si>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</si>
  <si>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</si>
  <si>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</si>
  <si>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</si>
  <si>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</si>
  <si>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</si>
  <si>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</si>
  <si>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</si>
  <si>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</si>
  <si>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</si>
  <si>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</si>
  <si>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</si>
  <si>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</si>
  <si>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</si>
  <si>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</si>
  <si>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</si>
  <si>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</si>
  <si>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</si>
  <si>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</si>
  <si>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</si>
  <si>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</si>
  <si>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</si>
  <si>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</si>
  <si>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</si>
  <si>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</si>
  <si>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</si>
  <si>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</si>
  <si>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</si>
  <si>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</si>
  <si>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</si>
  <si>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</si>
  <si>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</si>
  <si>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</si>
  <si>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</si>
  <si>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</si>
  <si>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</si>
  <si>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</si>
  <si>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</si>
  <si>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</si>
  <si>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</si>
  <si>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</si>
  <si>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</si>
  <si>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</si>
  <si>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</si>
  <si>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</si>
  <si>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</si>
  <si>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</si>
  <si>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</si>
  <si>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</si>
  <si>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</si>
  <si>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</si>
  <si>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</si>
  <si>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</si>
  <si>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</si>
  <si>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</si>
  <si>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</si>
  <si>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</si>
  <si>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</si>
  <si>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</si>
  <si>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</si>
  <si>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</si>
  <si>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</si>
  <si>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</si>
  <si>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</si>
  <si>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</si>
  <si>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</si>
  <si>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</si>
  <si>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</si>
  <si>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</si>
  <si>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</si>
  <si>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</si>
  <si>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</si>
  <si>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</si>
  <si>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</si>
  <si>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</si>
  <si>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</si>
  <si>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</si>
  <si>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</si>
  <si>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</si>
  <si>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</si>
  <si>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</si>
  <si>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</si>
  <si>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</si>
  <si>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</si>
  <si>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</si>
  <si>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</si>
  <si>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</si>
  <si>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</si>
  <si>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</si>
  <si>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</si>
  <si>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</si>
  <si>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</si>
  <si>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</si>
  <si>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</si>
  <si>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</si>
  <si>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</si>
  <si>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</si>
  <si>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</si>
  <si>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</si>
  <si>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</si>
  <si>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</si>
  <si>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</si>
  <si>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</si>
  <si>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</si>
  <si>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</si>
  <si>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</si>
  <si>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</si>
  <si>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</si>
  <si>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</si>
  <si>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</si>
  <si>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</si>
  <si>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</si>
  <si>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</si>
  <si>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</si>
  <si>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</si>
  <si>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</si>
  <si>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</si>
  <si>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</si>
  <si>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</si>
  <si>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</si>
  <si>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</si>
  <si>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</si>
  <si>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</si>
  <si>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</si>
  <si>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</si>
  <si>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</si>
  <si>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</si>
  <si>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</si>
  <si>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</si>
  <si>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</si>
  <si>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</si>
  <si>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</si>
  <si>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</si>
  <si>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</si>
  <si>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</si>
  <si>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</si>
  <si>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</si>
  <si>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</si>
  <si>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</si>
  <si>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</si>
  <si>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</si>
  <si>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</si>
  <si>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</si>
  <si>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</si>
  <si>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</si>
  <si>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</si>
  <si>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</si>
  <si>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</si>
  <si>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</si>
  <si>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</si>
  <si>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</si>
  <si>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</si>
  <si>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</si>
  <si>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</si>
  <si>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</si>
  <si>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</si>
  <si>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</si>
  <si>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</si>
  <si>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</si>
  <si>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</si>
  <si>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</si>
  <si>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</si>
  <si>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</si>
  <si>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</si>
  <si>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</si>
  <si>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</si>
  <si>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</si>
  <si>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</si>
  <si>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</si>
  <si>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</si>
  <si>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</si>
  <si>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</si>
  <si>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</si>
  <si>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</si>
  <si>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</si>
  <si>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</si>
  <si>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</si>
  <si>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</si>
  <si>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</si>
  <si>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</si>
  <si>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</si>
  <si>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</si>
  <si>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</si>
  <si>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</si>
  <si>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</si>
  <si>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</si>
  <si>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</si>
  <si>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</si>
  <si>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</si>
  <si>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</si>
  <si>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</si>
  <si>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</si>
  <si>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</si>
  <si>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</si>
  <si>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</si>
  <si>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</si>
  <si>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</si>
  <si>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</si>
  <si>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</si>
  <si>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</si>
  <si>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</si>
  <si>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</si>
  <si>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</si>
  <si>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</si>
  <si>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</si>
  <si>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</si>
  <si>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</si>
  <si>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</si>
  <si>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</si>
  <si>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</si>
  <si>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</si>
  <si>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</si>
  <si>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</si>
  <si>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</si>
  <si>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</si>
  <si>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</si>
  <si>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</si>
  <si>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</si>
  <si>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</si>
  <si>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</si>
  <si>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</si>
  <si>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</si>
  <si>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</si>
  <si>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</si>
  <si>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</si>
  <si>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</si>
  <si>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</si>
  <si>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</si>
  <si>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</si>
  <si>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</si>
  <si>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</si>
  <si>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</si>
  <si>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</si>
  <si>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</si>
  <si>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</si>
  <si>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</si>
  <si>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</si>
  <si>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</si>
  <si>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</si>
  <si>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</si>
  <si>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</si>
  <si>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</si>
  <si>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</si>
  <si>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</si>
  <si>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</si>
  <si>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</si>
  <si>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</si>
  <si>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</si>
  <si>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</si>
  <si>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</si>
  <si>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</si>
  <si>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</si>
  <si>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</si>
  <si>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</si>
  <si>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</si>
  <si>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</si>
  <si>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</si>
  <si>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</si>
  <si>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</si>
  <si>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</si>
  <si>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</si>
  <si>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</si>
  <si>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</si>
  <si>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</si>
  <si>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</si>
  <si>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</si>
  <si>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</si>
  <si>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</si>
  <si>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</si>
  <si>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</si>
  <si>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</si>
  <si>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</si>
  <si>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</si>
  <si>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</si>
  <si>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</si>
  <si>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</si>
  <si>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</si>
  <si>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</si>
  <si>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</si>
  <si>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</si>
  <si>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</si>
  <si>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</si>
  <si>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</si>
  <si>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</si>
  <si>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</si>
  <si>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</si>
  <si>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</si>
  <si>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</si>
  <si>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</si>
  <si>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</si>
  <si>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</si>
  <si>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</si>
  <si>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</si>
  <si>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</si>
  <si>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</si>
  <si>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</si>
  <si>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</si>
  <si>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</si>
  <si>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</si>
  <si>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</si>
  <si>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</si>
  <si>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</si>
  <si>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</si>
  <si>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</si>
  <si>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</si>
  <si>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</si>
  <si>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</si>
  <si>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</si>
  <si>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</si>
  <si>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</si>
  <si>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</si>
  <si>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</si>
  <si>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</si>
  <si>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</si>
  <si>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</si>
  <si>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</si>
  <si>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</si>
  <si>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</si>
  <si>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</si>
  <si>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</si>
  <si>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</si>
  <si>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</si>
  <si>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</si>
  <si>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</si>
  <si>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</si>
  <si>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</si>
  <si>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</si>
  <si>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</si>
  <si>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</si>
  <si>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</si>
  <si>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</si>
  <si>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</si>
  <si>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</si>
  <si>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</si>
  <si>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</si>
  <si>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</si>
  <si>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</si>
  <si>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</si>
  <si>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</si>
  <si>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</si>
  <si>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</si>
  <si>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</si>
  <si>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</si>
  <si>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</si>
  <si>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</si>
  <si>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</si>
  <si>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</si>
  <si>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</si>
  <si>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</si>
  <si>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</si>
  <si>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</si>
  <si>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</si>
  <si>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</si>
  <si>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</si>
  <si>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</si>
  <si>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</si>
  <si>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</si>
  <si>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</si>
  <si>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</si>
  <si>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</si>
  <si>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</si>
  <si>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</si>
  <si>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</si>
  <si>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</si>
  <si>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</si>
  <si>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</si>
  <si>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</si>
  <si>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</si>
  <si>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</si>
  <si>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</si>
  <si>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</si>
  <si>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</si>
  <si>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</si>
  <si>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</si>
  <si>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</si>
  <si>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</si>
  <si>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</si>
  <si>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</si>
  <si>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</si>
  <si>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</si>
  <si>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</si>
  <si>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</si>
  <si>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</si>
  <si>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</si>
  <si>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</si>
  <si>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</si>
  <si>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</si>
  <si>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</si>
  <si>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</si>
  <si>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</si>
  <si>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</si>
  <si>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</si>
  <si>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</si>
  <si>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</si>
  <si>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</si>
  <si>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</si>
  <si>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</si>
  <si>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</si>
  <si>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</si>
  <si>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</si>
  <si>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</si>
  <si>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</si>
  <si>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</si>
  <si>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</si>
  <si>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</si>
  <si>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</si>
  <si>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</si>
  <si>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</si>
  <si>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</si>
  <si>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</si>
  <si>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</si>
  <si>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</si>
  <si>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</si>
  <si>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</si>
  <si>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</si>
  <si>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</si>
  <si>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</si>
  <si>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</si>
  <si>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</si>
  <si>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</si>
  <si>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</si>
  <si>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</si>
  <si>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</si>
  <si>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</si>
  <si>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</si>
  <si>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</si>
  <si>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</si>
  <si>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</si>
  <si>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</si>
  <si>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</si>
  <si>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</si>
  <si>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</si>
  <si>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</si>
  <si>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</si>
  <si>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</si>
  <si>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</si>
  <si>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</si>
  <si>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</si>
  <si>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</si>
  <si>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</si>
  <si>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</si>
  <si>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</si>
  <si>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</si>
  <si>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</si>
  <si>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</si>
  <si>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</si>
  <si>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</si>
  <si>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</si>
  <si>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</si>
  <si>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</si>
  <si>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</si>
  <si>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</si>
  <si>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</si>
  <si>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</si>
  <si>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</si>
  <si>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</si>
  <si>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</si>
  <si>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</si>
  <si>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</si>
  <si>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</si>
  <si>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</si>
  <si>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</si>
  <si>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</si>
  <si>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</si>
  <si>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</si>
  <si>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</si>
  <si>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</si>
  <si>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</si>
  <si>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</si>
  <si>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</si>
  <si>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</si>
  <si>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</si>
  <si>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</si>
  <si>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</si>
  <si>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</si>
  <si>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</si>
  <si>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</si>
  <si>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</si>
  <si>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</si>
  <si>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</si>
  <si>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</si>
  <si>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</si>
  <si>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</si>
  <si>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</si>
  <si>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</si>
  <si>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</si>
  <si>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</si>
  <si>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</si>
  <si>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</si>
  <si>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</si>
  <si>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</si>
  <si>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</si>
  <si>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</si>
  <si>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</si>
  <si>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</si>
  <si>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</si>
  <si>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</si>
  <si>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</si>
  <si>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</si>
  <si>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</si>
  <si>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</si>
  <si>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</si>
  <si>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</si>
  <si>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</si>
  <si>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</si>
  <si>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</si>
  <si>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</si>
  <si>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</si>
  <si>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</si>
  <si>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</si>
  <si>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</si>
  <si>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</si>
  <si>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</si>
  <si>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</si>
  <si>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</si>
  <si>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</si>
  <si>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</si>
  <si>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</si>
  <si>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</si>
  <si>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</si>
  <si>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</si>
  <si>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</si>
  <si>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</si>
  <si>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</si>
  <si>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</si>
  <si>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</si>
  <si>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</si>
  <si>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</si>
  <si>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</si>
  <si>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</si>
  <si>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</si>
  <si>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</si>
  <si>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</si>
  <si>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</si>
  <si>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</si>
  <si>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</si>
  <si>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</si>
  <si>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</si>
  <si>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</si>
  <si>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</si>
  <si>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</si>
  <si>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</si>
  <si>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</si>
  <si>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</si>
  <si>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</si>
  <si>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</si>
  <si>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</si>
  <si>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</si>
  <si>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</si>
  <si>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</si>
  <si>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</si>
  <si>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</si>
  <si>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</si>
  <si>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</si>
  <si>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</si>
  <si>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</si>
  <si>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</si>
  <si>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</si>
  <si>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</si>
  <si>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</si>
  <si>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</si>
  <si>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</si>
  <si>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</si>
  <si>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</si>
  <si>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</si>
  <si>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</si>
  <si>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</si>
  <si>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</si>
  <si>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</si>
  <si>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</si>
  <si>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</si>
  <si>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</si>
  <si>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</si>
  <si>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</si>
  <si>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</si>
  <si>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</si>
  <si>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</si>
  <si>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</si>
  <si>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</si>
  <si>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</si>
  <si>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</si>
  <si>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</si>
  <si>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</si>
  <si>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</si>
  <si>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</si>
  <si>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</si>
  <si>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</si>
  <si>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</si>
  <si>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</si>
  <si>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</si>
  <si>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</si>
  <si>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</si>
  <si>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</si>
  <si>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</si>
  <si>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</si>
  <si>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</si>
  <si>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</si>
  <si>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</si>
  <si>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</si>
  <si>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</si>
  <si>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</si>
  <si>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</si>
  <si>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</si>
  <si>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</si>
  <si>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</si>
  <si>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</si>
  <si>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</si>
  <si>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</si>
  <si>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</si>
  <si>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</si>
  <si>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</si>
  <si>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</si>
  <si>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</si>
  <si>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</si>
  <si>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</si>
  <si>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</si>
  <si>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</si>
  <si>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</si>
  <si>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</si>
  <si>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</si>
  <si>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</si>
  <si>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</si>
  <si>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</si>
  <si>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</si>
  <si>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</si>
  <si>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</si>
  <si>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</si>
  <si>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</si>
  <si>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</si>
  <si>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</si>
  <si>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</si>
  <si>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</si>
  <si>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</si>
  <si>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</si>
  <si>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</si>
  <si>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</si>
  <si>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</si>
  <si>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</si>
  <si>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</si>
  <si>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</si>
  <si>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</si>
  <si>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</si>
  <si>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</si>
  <si>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</si>
  <si>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</si>
  <si>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</si>
  <si>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</si>
  <si>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</si>
  <si>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</si>
  <si>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</si>
  <si>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</si>
  <si>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</si>
  <si>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</si>
  <si>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</si>
  <si>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</si>
  <si>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</si>
  <si>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</si>
  <si>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</si>
  <si>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</si>
  <si>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</si>
  <si>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</si>
  <si>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</si>
  <si>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</si>
  <si>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</si>
  <si>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</si>
  <si>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</si>
  <si>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</si>
  <si>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</si>
  <si>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</si>
  <si>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</si>
  <si>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</si>
  <si>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</si>
  <si>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</si>
  <si>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</si>
  <si>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</si>
  <si>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</si>
  <si>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</si>
  <si>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</si>
  <si>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</si>
  <si>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</si>
  <si>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</si>
  <si>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</si>
  <si>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</si>
  <si>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</si>
  <si>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</si>
  <si>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</si>
  <si>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</si>
  <si>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</si>
  <si>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</si>
  <si>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</si>
  <si>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</si>
  <si>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</si>
  <si>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</si>
  <si>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</si>
  <si>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</si>
  <si>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</si>
  <si>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</si>
  <si>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</si>
  <si>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</si>
  <si>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</si>
  <si>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</si>
  <si>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</si>
  <si>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</si>
  <si>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</si>
  <si>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</si>
  <si>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</si>
  <si>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</si>
  <si>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</si>
  <si>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</si>
  <si>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</si>
  <si>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</si>
  <si>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</si>
  <si>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</si>
  <si>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</si>
  <si>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</si>
  <si>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</si>
  <si>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</si>
  <si>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</si>
  <si>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</si>
  <si>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</si>
  <si>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</si>
  <si>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</si>
  <si>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</si>
  <si>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</si>
  <si>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</si>
  <si>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</si>
  <si>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</si>
  <si>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</si>
  <si>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</si>
  <si>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</si>
  <si>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</si>
  <si>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</si>
  <si>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</si>
  <si>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</si>
  <si>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</si>
  <si>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</si>
  <si>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</si>
  <si>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</si>
  <si>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</si>
  <si>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</si>
  <si>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</si>
  <si>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</si>
  <si>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</si>
  <si>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</si>
  <si>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</si>
  <si>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</si>
  <si>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</si>
  <si>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</si>
  <si>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</si>
  <si>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</si>
  <si>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</si>
  <si>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</si>
  <si>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</si>
  <si>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</si>
  <si>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</si>
  <si>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</si>
  <si>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</si>
  <si>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</si>
  <si>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</si>
  <si>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</si>
  <si>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</si>
  <si>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</si>
  <si>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</si>
  <si>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</si>
  <si>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</si>
  <si>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</si>
  <si>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</si>
  <si>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</si>
  <si>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</si>
  <si>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</si>
  <si>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</si>
  <si>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</si>
  <si>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</si>
  <si>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</si>
  <si>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</si>
  <si>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</si>
  <si>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</si>
  <si>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</si>
  <si>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</si>
  <si>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</si>
  <si>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</si>
  <si>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</si>
  <si>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</si>
  <si>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</si>
  <si>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</si>
  <si>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</si>
  <si>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</si>
  <si>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</si>
  <si>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</si>
  <si>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</si>
  <si>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</si>
  <si>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</si>
  <si>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</si>
  <si>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</si>
  <si>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</si>
  <si>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</si>
  <si>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</si>
  <si>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</si>
  <si>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</si>
  <si>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</si>
  <si>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</si>
  <si>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</si>
  <si>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</si>
  <si>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</si>
  <si>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</si>
  <si>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</si>
  <si>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</si>
  <si>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</si>
  <si>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</si>
  <si>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</si>
  <si>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</si>
  <si>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</si>
  <si>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</si>
  <si>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</si>
  <si>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</si>
  <si>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</si>
  <si>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</si>
  <si>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</si>
  <si>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</si>
  <si>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</si>
  <si>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</si>
  <si>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</si>
  <si>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</si>
  <si>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</si>
  <si>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</si>
  <si>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</si>
  <si>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</si>
  <si>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</si>
  <si>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</si>
  <si>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</si>
  <si>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</si>
  <si>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</si>
  <si>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</si>
  <si>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</si>
  <si>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</si>
  <si>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</si>
  <si>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</si>
  <si>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</si>
  <si>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</si>
  <si>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</si>
  <si>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</si>
  <si>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</si>
  <si>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</si>
  <si>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</si>
  <si>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</si>
  <si>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</si>
  <si>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</si>
  <si>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</si>
  <si>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</si>
  <si>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</si>
  <si>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</si>
  <si>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</si>
  <si>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</si>
  <si>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</si>
  <si>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</si>
  <si>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</si>
  <si>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</si>
  <si>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</si>
  <si>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</si>
  <si>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</si>
  <si>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</si>
  <si>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</si>
  <si>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</si>
  <si>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</si>
  <si>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</si>
  <si>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</si>
  <si>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</si>
  <si>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</si>
  <si>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</si>
  <si>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</si>
  <si>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</si>
  <si>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</si>
  <si>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</si>
  <si>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</si>
  <si>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</si>
  <si>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</si>
  <si>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</si>
  <si>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</si>
  <si>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</si>
  <si>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</si>
  <si>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</si>
  <si>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</si>
  <si>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</si>
  <si>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</si>
  <si>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</si>
  <si>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</si>
  <si>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</si>
  <si>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</si>
  <si>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</si>
  <si>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</si>
  <si>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</si>
  <si>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</si>
  <si>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</si>
  <si>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</si>
  <si>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</si>
  <si>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</si>
  <si>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</si>
  <si>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</si>
  <si>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</si>
  <si>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</si>
  <si>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</si>
  <si>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</si>
  <si>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</si>
  <si>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</si>
  <si>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</si>
  <si>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</si>
  <si>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</si>
  <si>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</si>
  <si>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</si>
  <si>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</si>
  <si>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</si>
  <si>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</si>
  <si>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</si>
  <si>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</si>
  <si>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</si>
  <si>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</si>
  <si>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</si>
  <si>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</si>
  <si>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</si>
  <si>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</si>
  <si>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</si>
  <si>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</si>
  <si>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</si>
  <si>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</si>
  <si>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</si>
  <si>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</si>
  <si>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</si>
  <si>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</si>
  <si>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</si>
  <si>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</si>
  <si>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</si>
  <si>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</si>
  <si>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</si>
  <si>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</si>
  <si>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</si>
  <si>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</si>
  <si>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</si>
  <si>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</si>
  <si>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</si>
  <si>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</si>
  <si>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</si>
  <si>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</si>
  <si>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</si>
  <si>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</si>
  <si>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</si>
  <si>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</si>
  <si>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</si>
  <si>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</si>
  <si>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</si>
  <si>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</si>
  <si>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</si>
  <si>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</si>
  <si>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</si>
  <si>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</si>
  <si>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</si>
  <si>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</si>
  <si>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</si>
  <si>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</si>
  <si>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</si>
  <si>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</si>
  <si>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</si>
  <si>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</si>
  <si>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</si>
  <si>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</si>
  <si>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</si>
  <si>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</si>
  <si>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</si>
  <si>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</si>
  <si>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</si>
  <si>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</si>
  <si>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</si>
  <si>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</si>
  <si>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</si>
  <si>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</si>
  <si>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</si>
  <si>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</si>
  <si>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</si>
  <si>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</si>
  <si>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</si>
  <si>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</si>
  <si>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</si>
  <si>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</si>
  <si>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</si>
  <si>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</si>
  <si>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</si>
  <si>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</si>
  <si>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</si>
  <si>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</si>
  <si>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</si>
  <si>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</si>
  <si>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</si>
  <si>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</si>
  <si>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</si>
  <si>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</si>
  <si>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</si>
  <si>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</si>
  <si>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</si>
  <si>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</si>
  <si>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</si>
  <si>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</si>
  <si>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</si>
  <si>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</si>
  <si>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</si>
  <si>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</si>
  <si>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</si>
  <si>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</si>
  <si>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</si>
  <si>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</si>
  <si>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</si>
  <si>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</si>
  <si>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</si>
  <si>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</si>
  <si>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</si>
  <si>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</si>
  <si>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</si>
  <si>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</si>
  <si>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</si>
  <si>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</si>
  <si>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</si>
  <si>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</si>
  <si>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</si>
  <si>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</si>
  <si>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</si>
  <si>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</si>
  <si>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</si>
  <si>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</si>
  <si>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</si>
  <si>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</si>
  <si>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</si>
  <si>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</si>
  <si>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</si>
  <si>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</si>
  <si>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</si>
  <si>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</si>
  <si>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</si>
  <si>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</si>
  <si>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</si>
  <si>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</si>
  <si>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</si>
  <si>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</si>
  <si>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</si>
  <si>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</si>
  <si>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</si>
  <si>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</si>
  <si>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</si>
  <si>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</si>
  <si>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</si>
  <si>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</si>
  <si>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</si>
  <si>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</si>
  <si>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</si>
  <si>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</si>
  <si>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</si>
  <si>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</si>
  <si>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</si>
  <si>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</si>
  <si>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</si>
  <si>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</si>
  <si>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</si>
  <si>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</si>
  <si>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</si>
  <si>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</si>
  <si>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</si>
  <si>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</si>
  <si>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</si>
  <si>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</si>
  <si>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</si>
  <si>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</si>
  <si>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</si>
  <si>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</si>
  <si>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</si>
  <si>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</si>
  <si>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</si>
  <si>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</si>
  <si>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</si>
  <si>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</si>
  <si>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</si>
  <si>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</si>
  <si>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</si>
  <si>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</si>
  <si>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</si>
  <si>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</si>
  <si>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</si>
  <si>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</si>
  <si>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</si>
  <si>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</si>
  <si>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</si>
  <si>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</si>
  <si>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</si>
  <si>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</si>
  <si>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</si>
  <si>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</si>
  <si>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</si>
  <si>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</si>
  <si>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</si>
  <si>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</si>
  <si>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</si>
  <si>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</si>
  <si>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</si>
  <si>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</si>
  <si>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</si>
  <si>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</si>
  <si>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</si>
  <si>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</si>
  <si>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</si>
  <si>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</si>
  <si>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</si>
  <si>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</si>
  <si>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</si>
  <si>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</si>
  <si>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</si>
  <si>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</si>
  <si>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</si>
  <si>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</si>
  <si>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</si>
  <si>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</si>
  <si>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</si>
  <si>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</si>
  <si>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</si>
  <si>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</si>
  <si>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</si>
  <si>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</si>
  <si>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</si>
  <si>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</si>
  <si>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</si>
  <si>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</si>
  <si>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</si>
  <si>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</si>
  <si>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</si>
  <si>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</si>
  <si>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</si>
  <si>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</si>
  <si>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</si>
  <si>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</si>
  <si>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</si>
  <si>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</si>
  <si>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</si>
  <si>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</si>
  <si>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</si>
  <si>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</si>
  <si>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</si>
  <si>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</si>
  <si>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</si>
  <si>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</si>
  <si>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</si>
  <si>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</si>
  <si>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</si>
  <si>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</si>
  <si>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</si>
  <si>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</si>
  <si>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</si>
  <si>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</si>
  <si>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</si>
  <si>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</si>
  <si>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</si>
  <si>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</si>
  <si>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</si>
  <si>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</si>
  <si>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</si>
  <si>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</si>
  <si>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</si>
  <si>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</si>
  <si>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</si>
  <si>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</si>
  <si>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</si>
  <si>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</si>
  <si>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</si>
  <si>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</si>
  <si>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</si>
  <si>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</si>
  <si>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</si>
  <si>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</si>
  <si>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</si>
  <si>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</si>
  <si>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</si>
  <si>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</si>
  <si>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</si>
  <si>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</si>
  <si>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</si>
  <si>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</si>
  <si>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</si>
  <si>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</si>
  <si>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</si>
  <si>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</si>
  <si>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</si>
  <si>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</si>
  <si>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</si>
  <si>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</si>
  <si>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</si>
  <si>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</si>
  <si>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</si>
  <si>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</si>
  <si>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</si>
  <si>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</si>
  <si>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</si>
  <si>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</si>
  <si>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</si>
  <si>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</si>
  <si>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</si>
  <si>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</si>
  <si>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</si>
  <si>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</si>
  <si>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</si>
  <si>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</si>
  <si>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</si>
  <si>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</si>
  <si>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</si>
  <si>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</si>
  <si>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</si>
  <si>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</si>
  <si>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</si>
  <si>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</si>
  <si>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</si>
  <si>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</si>
  <si>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</si>
  <si>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</si>
  <si>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</si>
  <si>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</si>
  <si>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</si>
  <si>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</si>
  <si>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</si>
  <si>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</si>
  <si>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</si>
  <si>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</si>
  <si>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</si>
  <si>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</si>
  <si>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</si>
  <si>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</si>
  <si>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</si>
  <si>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</si>
  <si>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</si>
  <si>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</si>
  <si>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</si>
  <si>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</si>
  <si>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</si>
  <si>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</si>
  <si>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</si>
  <si>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</si>
  <si>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</si>
  <si>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</si>
  <si>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</si>
  <si>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</si>
  <si>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</si>
  <si>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</si>
  <si>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</si>
  <si>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</si>
  <si>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</si>
  <si>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</si>
  <si>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</si>
  <si>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</si>
  <si>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</si>
  <si>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</si>
  <si>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</si>
  <si>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</si>
  <si>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</si>
  <si>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</si>
  <si>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</si>
  <si>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</si>
  <si>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</si>
  <si>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</si>
  <si>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</si>
  <si>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</si>
  <si>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</si>
  <si>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</si>
  <si>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</si>
  <si>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</si>
  <si>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</si>
  <si>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</si>
  <si>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</si>
  <si>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</si>
  <si>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</si>
  <si>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</si>
  <si>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</si>
  <si>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</si>
  <si>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</si>
  <si>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</si>
  <si>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</si>
  <si>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</si>
  <si>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</si>
  <si>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</si>
  <si>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</si>
  <si>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</si>
  <si>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</si>
  <si>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</si>
  <si>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</si>
  <si>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</si>
  <si>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</si>
  <si>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</si>
  <si>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</si>
  <si>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</si>
  <si>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</si>
  <si>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</si>
  <si>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</si>
  <si>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</si>
  <si>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</si>
  <si>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</si>
  <si>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</si>
  <si>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</si>
  <si>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</si>
  <si>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</si>
  <si>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</si>
  <si>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</si>
  <si>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</si>
  <si>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</si>
  <si>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</si>
  <si>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</si>
  <si>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</si>
  <si>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</si>
  <si>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</si>
  <si>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</si>
  <si>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</si>
  <si>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</si>
  <si>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</si>
  <si>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</si>
  <si>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</si>
  <si>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</si>
  <si>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</si>
  <si>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</si>
  <si>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</si>
  <si>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</si>
  <si>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</si>
  <si>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</si>
  <si>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</si>
  <si>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</si>
  <si>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</si>
  <si>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</si>
  <si>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</si>
  <si>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</si>
  <si>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</si>
  <si>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</si>
  <si>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</si>
  <si>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</si>
  <si>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</si>
  <si>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</si>
  <si>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</si>
  <si>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</si>
  <si>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</si>
  <si>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</si>
  <si>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</si>
  <si>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</si>
  <si>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</si>
  <si>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</si>
  <si>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</si>
  <si>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</si>
  <si>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</si>
  <si>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</si>
  <si>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</si>
  <si>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</si>
  <si>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</si>
  <si>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</si>
  <si>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</si>
  <si>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</si>
  <si>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</si>
  <si>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</si>
  <si>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</si>
  <si>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</si>
  <si>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</si>
  <si>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</si>
  <si>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</si>
  <si>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</si>
  <si>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</si>
  <si>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</si>
  <si>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</si>
  <si>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</si>
  <si>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</si>
  <si>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</si>
  <si>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</si>
  <si>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</si>
  <si>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</si>
  <si>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</si>
  <si>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</si>
  <si>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</si>
  <si>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</si>
  <si>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</si>
  <si>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</si>
  <si>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</si>
  <si>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</si>
  <si>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</si>
  <si>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</si>
  <si>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</si>
  <si>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</si>
  <si>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</si>
  <si>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</si>
  <si>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</si>
  <si>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</si>
  <si>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</si>
  <si>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</si>
  <si>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</si>
  <si>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</si>
  <si>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</si>
  <si>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</si>
  <si>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</si>
  <si>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</si>
  <si>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</si>
  <si>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</si>
  <si>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</si>
  <si>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</si>
  <si>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</si>
  <si>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</si>
  <si>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</si>
  <si>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</si>
  <si>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</si>
  <si>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</si>
  <si>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</si>
  <si>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</si>
  <si>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</si>
  <si>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</si>
  <si>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</si>
  <si>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</si>
  <si>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</si>
  <si>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</si>
  <si>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</si>
  <si>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</si>
  <si>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</si>
  <si>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</si>
  <si>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</si>
  <si>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</si>
  <si>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</si>
  <si>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</si>
  <si>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</si>
  <si>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</si>
  <si>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</si>
  <si>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</si>
  <si>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</si>
  <si>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</si>
  <si>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</si>
  <si>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</si>
  <si>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</si>
  <si>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</si>
  <si>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</si>
  <si>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</si>
  <si>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</si>
  <si>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</si>
  <si>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</si>
  <si>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</si>
  <si>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</si>
  <si>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</si>
  <si>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</si>
  <si>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</si>
  <si>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</si>
  <si>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</si>
  <si>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</si>
  <si>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</si>
  <si>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</si>
  <si>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</si>
  <si>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</si>
  <si>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</si>
  <si>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</si>
  <si>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</si>
  <si>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</si>
  <si>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</si>
  <si>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</si>
  <si>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</si>
  <si>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</si>
  <si>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</si>
  <si>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</si>
  <si>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</si>
  <si>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</si>
  <si>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</si>
  <si>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</si>
  <si>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</si>
  <si>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</si>
  <si>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</si>
  <si>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</si>
  <si>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</si>
  <si>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</si>
  <si>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</si>
  <si>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</si>
  <si>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</si>
  <si>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</si>
  <si>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</si>
  <si>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</si>
  <si>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</si>
  <si>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</si>
  <si>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</si>
  <si>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</si>
  <si>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</si>
  <si>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</si>
  <si>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</si>
  <si>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</si>
  <si>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</si>
  <si>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</si>
  <si>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</si>
  <si>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</si>
  <si>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</si>
  <si>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</si>
  <si>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</si>
  <si>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</si>
  <si>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</si>
  <si>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</si>
  <si>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</si>
  <si>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</si>
  <si>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</si>
  <si>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</si>
  <si>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</si>
  <si>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</si>
  <si>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</si>
  <si>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</si>
  <si>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</si>
  <si>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</si>
  <si>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</si>
  <si>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</si>
  <si>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</si>
  <si>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</si>
  <si>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</si>
  <si>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</si>
  <si>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</si>
  <si>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</si>
  <si>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</si>
  <si>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</si>
  <si>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</si>
  <si>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</si>
  <si>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</si>
  <si>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</si>
  <si>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</si>
  <si>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</si>
  <si>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</si>
  <si>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</si>
  <si>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</si>
  <si>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</si>
  <si>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</si>
  <si>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</si>
  <si>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</si>
  <si>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</si>
  <si>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</si>
  <si>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</si>
  <si>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</si>
  <si>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</si>
  <si>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</si>
  <si>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</si>
  <si>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</si>
  <si>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</si>
  <si>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</si>
  <si>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</si>
  <si>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</si>
  <si>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</si>
  <si>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</si>
  <si>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</si>
  <si>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</si>
  <si>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</si>
  <si>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</si>
  <si>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</si>
  <si>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</si>
  <si>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</si>
  <si>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</si>
  <si>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</si>
  <si>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</si>
  <si>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</si>
  <si>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</si>
  <si>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</si>
  <si>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</si>
  <si>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</si>
  <si>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</si>
  <si>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</si>
  <si>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</si>
  <si>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</si>
  <si>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</si>
  <si>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</si>
  <si>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</si>
  <si>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</si>
  <si>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</si>
  <si>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</si>
  <si>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</si>
  <si>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</si>
  <si>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</si>
  <si>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</si>
  <si>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</si>
  <si>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</si>
  <si>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</si>
  <si>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</si>
  <si>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</si>
  <si>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</si>
  <si>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</si>
  <si>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</si>
  <si>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</si>
  <si>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</si>
  <si>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</si>
  <si>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</si>
  <si>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</si>
  <si>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</si>
  <si>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</si>
  <si>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</si>
  <si>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</si>
  <si>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</si>
  <si>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</si>
  <si>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</si>
  <si>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</si>
  <si>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</si>
  <si>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</si>
  <si>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</si>
  <si>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</si>
  <si>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</si>
  <si>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</si>
  <si>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</si>
  <si>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</si>
  <si>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</si>
  <si>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</si>
  <si>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</si>
  <si>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</si>
  <si>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</si>
  <si>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</si>
  <si>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</si>
  <si>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</si>
  <si>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</si>
  <si>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</si>
  <si>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</si>
  <si>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</si>
  <si>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</si>
  <si>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</si>
  <si>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</si>
  <si>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</si>
  <si>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</si>
  <si>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</si>
  <si>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</si>
  <si>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</si>
  <si>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</si>
  <si>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</si>
  <si>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</si>
  <si>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</si>
  <si>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</si>
  <si>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</si>
  <si>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</si>
  <si>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</si>
  <si>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</si>
  <si>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</si>
  <si>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</si>
  <si>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</si>
  <si>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</si>
  <si>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</si>
  <si>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</si>
  <si>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</si>
  <si>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</si>
  <si>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</si>
  <si>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</si>
  <si>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</si>
  <si>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</si>
  <si>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</si>
  <si>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</si>
  <si>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</si>
  <si>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</si>
  <si>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</si>
  <si>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</si>
  <si>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</si>
  <si>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</si>
  <si>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</si>
  <si>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</si>
  <si>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</si>
  <si>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</si>
  <si>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</si>
  <si>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</si>
  <si>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</si>
  <si>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</si>
  <si>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</si>
  <si>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</si>
  <si>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</si>
  <si>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</si>
  <si>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</si>
  <si>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</si>
  <si>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</si>
  <si>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</si>
  <si>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</si>
  <si>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</si>
  <si>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</si>
  <si>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</si>
  <si>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</si>
  <si>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</si>
  <si>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</si>
  <si>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</si>
  <si>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</si>
  <si>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</si>
  <si>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</si>
  <si>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</si>
  <si>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</si>
  <si>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</si>
  <si>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</si>
  <si>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</si>
  <si>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</si>
  <si>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</si>
  <si>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</si>
  <si>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</si>
  <si>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</si>
  <si>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</si>
  <si>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</si>
  <si>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</si>
  <si>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</si>
  <si>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</si>
  <si>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</si>
  <si>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</si>
  <si>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</si>
  <si>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</si>
  <si>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</si>
  <si>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</si>
  <si>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</si>
  <si>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</si>
  <si>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</si>
  <si>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</si>
  <si>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</si>
  <si>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</si>
  <si>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</si>
  <si>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</si>
  <si>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</si>
  <si>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</si>
  <si>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</si>
  <si>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</si>
  <si>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</si>
  <si>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</si>
  <si>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</si>
  <si>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</si>
  <si>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</si>
  <si>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</si>
  <si>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</si>
  <si>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</si>
  <si>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</si>
  <si>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</si>
  <si>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</si>
  <si>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</si>
  <si>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</si>
  <si>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</si>
  <si>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</si>
  <si>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</si>
  <si>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</si>
  <si>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</si>
  <si>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</si>
  <si>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</si>
  <si>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</si>
  <si>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</si>
  <si>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</si>
  <si>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</si>
  <si>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</si>
  <si>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</si>
  <si>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</si>
  <si>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</si>
  <si>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</si>
  <si>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</si>
  <si>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</si>
  <si>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</si>
  <si>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</si>
  <si>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</si>
  <si>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</si>
  <si>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</si>
  <si>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</si>
  <si>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</si>
  <si>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</si>
  <si>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</si>
  <si>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</si>
  <si>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</si>
  <si>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</si>
  <si>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</si>
  <si>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</si>
  <si>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</si>
  <si>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</si>
  <si>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</si>
  <si>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</si>
  <si>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</si>
  <si>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</si>
  <si>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</si>
  <si>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</si>
  <si>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</si>
  <si>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</si>
  <si>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</si>
  <si>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</si>
  <si>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</si>
  <si>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</si>
  <si>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</si>
  <si>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</si>
  <si>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</si>
  <si>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</si>
  <si>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</si>
  <si>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</si>
  <si>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</si>
  <si>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</si>
  <si>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</si>
  <si>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</si>
  <si>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</si>
  <si>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</si>
  <si>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</si>
  <si>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</si>
  <si>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</si>
  <si>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</si>
  <si>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</si>
  <si>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</si>
  <si>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</si>
  <si>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</si>
  <si>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</si>
  <si>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</si>
  <si>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</si>
  <si>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</si>
  <si>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</si>
  <si>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</si>
  <si>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</si>
  <si>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</si>
  <si>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</si>
  <si>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</si>
  <si>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</si>
  <si>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</si>
  <si>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</si>
  <si>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</si>
  <si>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</si>
  <si>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</si>
  <si>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</si>
  <si>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</si>
  <si>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</si>
  <si>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</si>
  <si>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</si>
  <si>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</si>
  <si>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</si>
  <si>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</si>
  <si>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</si>
  <si>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</si>
  <si>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</si>
  <si>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</si>
  <si>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</si>
  <si>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</si>
  <si>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</si>
  <si>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</si>
  <si>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</si>
  <si>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</si>
  <si>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</si>
  <si>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</si>
  <si>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</si>
  <si>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</si>
  <si>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</si>
  <si>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</si>
  <si>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</si>
  <si>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</si>
  <si>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</si>
  <si>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</si>
  <si>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</si>
  <si>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</si>
  <si>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</si>
  <si>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</si>
  <si>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</si>
  <si>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</si>
  <si>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</si>
  <si>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</si>
  <si>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</si>
  <si>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</si>
  <si>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</si>
  <si>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</si>
  <si>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</si>
  <si>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</si>
  <si>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</si>
  <si>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</si>
  <si>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</si>
  <si>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</si>
  <si>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</si>
  <si>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</si>
  <si>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</si>
  <si>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</si>
  <si>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</si>
  <si>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</si>
  <si>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</si>
  <si>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</si>
  <si>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</si>
  <si>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</si>
  <si>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</si>
  <si>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</si>
  <si>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</si>
  <si>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</si>
  <si>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</si>
  <si>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</si>
  <si>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</si>
  <si>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</si>
  <si>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</si>
  <si>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</si>
  <si>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</si>
  <si>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</si>
  <si>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</si>
  <si>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</si>
  <si>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</si>
  <si>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</si>
  <si>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</si>
  <si>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</si>
  <si>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</si>
  <si>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</si>
  <si>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</si>
  <si>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</si>
  <si>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</si>
  <si>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</si>
  <si>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</si>
  <si>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</si>
  <si>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</si>
  <si>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</si>
  <si>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</si>
  <si>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</si>
  <si>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</si>
  <si>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</si>
  <si>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</si>
  <si>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</si>
  <si>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</si>
  <si>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</si>
  <si>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</si>
  <si>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</si>
  <si>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</si>
  <si>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</si>
  <si>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</si>
  <si>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</si>
  <si>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</si>
  <si>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</si>
  <si>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</si>
  <si>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</si>
  <si>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</si>
  <si>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</si>
  <si>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</si>
  <si>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</si>
  <si>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</si>
  <si>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</si>
  <si>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</si>
  <si>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</si>
  <si>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</si>
  <si>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</si>
  <si>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</si>
  <si>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</si>
  <si>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</si>
  <si>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</si>
  <si>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</si>
  <si>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</si>
  <si>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</si>
  <si>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</si>
  <si>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</si>
  <si>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</si>
  <si>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</si>
  <si>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</si>
  <si>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</si>
  <si>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</si>
  <si>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</si>
  <si>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</si>
  <si>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</si>
  <si>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</si>
  <si>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</si>
  <si>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</si>
  <si>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</si>
  <si>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</si>
  <si>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</si>
  <si>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</si>
  <si>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</si>
  <si>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</si>
  <si>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</si>
  <si>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</si>
  <si>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</si>
  <si>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</si>
  <si>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</si>
  <si>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</si>
  <si>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</si>
  <si>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</si>
  <si>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</si>
  <si>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</si>
  <si>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</si>
  <si>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</si>
  <si>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</si>
  <si>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</si>
  <si>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</si>
  <si>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</si>
  <si>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</si>
  <si>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</si>
  <si>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</si>
  <si>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</si>
  <si>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</si>
  <si>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</si>
  <si>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</si>
  <si>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</si>
  <si>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</si>
  <si>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</si>
  <si>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</si>
  <si>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</si>
  <si>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</si>
  <si>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</si>
  <si>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</si>
  <si>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</si>
  <si>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</si>
  <si>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</si>
  <si>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</si>
  <si>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</si>
  <si>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</si>
  <si>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</si>
  <si>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</si>
  <si>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</si>
  <si>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</si>
  <si>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</si>
  <si>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</si>
  <si>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</si>
  <si>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</si>
  <si>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</si>
  <si>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</si>
  <si>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</si>
  <si>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</si>
  <si>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</si>
  <si>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</si>
  <si>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</si>
  <si>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</si>
  <si>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</si>
  <si>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</si>
  <si>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</si>
  <si>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</si>
  <si>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</si>
  <si>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</si>
  <si>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</si>
  <si>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</si>
  <si>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</si>
  <si>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</si>
  <si>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</si>
  <si>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</si>
  <si>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</si>
  <si>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</si>
  <si>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</si>
  <si>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</si>
  <si>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</si>
  <si>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</si>
  <si>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</si>
  <si>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</si>
  <si>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</si>
  <si>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</si>
  <si>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</si>
  <si>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</si>
  <si>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</si>
  <si>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</si>
  <si>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</si>
  <si>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</si>
  <si>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</si>
  <si>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</si>
  <si>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</si>
  <si>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</si>
  <si>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</si>
  <si>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</si>
  <si>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</si>
  <si>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</si>
  <si>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</si>
  <si>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</si>
  <si>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</si>
  <si>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</si>
  <si>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</si>
  <si>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</si>
  <si>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</si>
  <si>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</si>
  <si>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</si>
  <si>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</si>
  <si>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</si>
  <si>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</si>
  <si>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</si>
  <si>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</si>
  <si>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</si>
  <si>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</si>
  <si>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</si>
  <si>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</si>
  <si>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</si>
  <si>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</si>
  <si>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</si>
  <si>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</si>
  <si>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</si>
  <si>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</si>
  <si>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</si>
  <si>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</si>
  <si>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</si>
  <si>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</si>
  <si>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</si>
  <si>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</si>
  <si>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</si>
  <si>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</si>
  <si>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</si>
  <si>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</si>
  <si>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</si>
  <si>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</si>
  <si>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</si>
  <si>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</si>
  <si>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</si>
  <si>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</si>
  <si>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</si>
  <si>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</si>
  <si>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</si>
  <si>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</si>
  <si>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</si>
  <si>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</si>
  <si>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</si>
  <si>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</si>
  <si>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</si>
  <si>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</si>
  <si>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</si>
  <si>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</si>
  <si>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</si>
  <si>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</si>
  <si>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</si>
  <si>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</si>
  <si>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</si>
  <si>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</si>
  <si>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</si>
  <si>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</si>
  <si>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</si>
  <si>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</si>
  <si>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</si>
  <si>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</si>
  <si>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</si>
  <si>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</si>
  <si>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</si>
  <si>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</si>
  <si>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</si>
  <si>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</si>
  <si>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</si>
  <si>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</si>
  <si>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</si>
  <si>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</si>
  <si>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</si>
  <si>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</si>
  <si>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</si>
  <si>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</si>
  <si>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</si>
  <si>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</si>
  <si>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</si>
  <si>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</si>
  <si>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</si>
  <si>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</si>
  <si>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</si>
  <si>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</si>
  <si>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</si>
  <si>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</si>
  <si>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</si>
  <si>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</si>
  <si>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</si>
  <si>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</si>
  <si>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</si>
  <si>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</si>
  <si>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</si>
  <si>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</si>
  <si>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</si>
  <si>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</si>
  <si>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</si>
  <si>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</si>
  <si>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</si>
  <si>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</si>
  <si>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</si>
  <si>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</si>
  <si>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</si>
  <si>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</si>
  <si>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</si>
  <si>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</si>
  <si>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</si>
  <si>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</si>
  <si>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</si>
  <si>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</si>
  <si>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</si>
  <si>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</si>
  <si>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</si>
  <si>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</si>
  <si>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</si>
  <si>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</si>
  <si>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</si>
  <si>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</si>
  <si>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</si>
  <si>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</si>
  <si>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</si>
  <si>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</si>
  <si>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</si>
  <si>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</si>
  <si>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</si>
  <si>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</si>
  <si>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</si>
  <si>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</si>
  <si>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</si>
  <si>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</si>
  <si>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</si>
  <si>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</si>
  <si>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</si>
  <si>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</si>
  <si>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</si>
  <si>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</si>
  <si>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</si>
  <si>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</si>
  <si>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</si>
  <si>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</si>
  <si>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</si>
  <si>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</si>
  <si>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</si>
  <si>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</si>
  <si>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</si>
  <si>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</si>
  <si>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</si>
  <si>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</si>
  <si>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</si>
  <si>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</si>
  <si>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</si>
  <si>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</si>
  <si>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</si>
  <si>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</si>
  <si>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</si>
  <si>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</si>
  <si>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</si>
  <si>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</si>
  <si>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</si>
  <si>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</si>
  <si>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</si>
  <si>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</si>
  <si>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</si>
  <si>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</si>
  <si>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</si>
  <si>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</si>
  <si>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</si>
  <si>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</si>
  <si>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</si>
  <si>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</si>
  <si>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</si>
  <si>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</si>
  <si>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</si>
  <si>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</si>
  <si>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</si>
  <si>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</si>
  <si>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</si>
  <si>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</si>
  <si>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</si>
  <si>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</si>
  <si>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</si>
  <si>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</si>
  <si>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</si>
  <si>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</si>
  <si>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</si>
  <si>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</si>
  <si>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</si>
  <si>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</si>
  <si>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</si>
  <si>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</si>
  <si>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</si>
  <si>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</si>
  <si>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</si>
  <si>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</si>
  <si>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</si>
  <si>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</si>
  <si>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</si>
  <si>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</si>
  <si>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</si>
  <si>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</si>
  <si>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</si>
  <si>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</si>
  <si>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</si>
  <si>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</si>
  <si>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</si>
  <si>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</si>
  <si>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</si>
  <si>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</si>
  <si>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</si>
  <si>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</si>
  <si>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</si>
  <si>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</si>
  <si>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</si>
  <si>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</si>
  <si>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</si>
  <si>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</si>
  <si>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</si>
  <si>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</si>
  <si>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</si>
  <si>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</si>
  <si>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</si>
  <si>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</si>
  <si>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</si>
  <si>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</si>
  <si>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</si>
  <si>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</si>
  <si>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</si>
  <si>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</si>
  <si>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</si>
  <si>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</si>
  <si>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</si>
  <si>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</si>
  <si>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</si>
  <si>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</si>
  <si>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</si>
  <si>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</si>
  <si>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</si>
  <si>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</si>
  <si>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</si>
  <si>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</si>
  <si>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</si>
  <si>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</si>
  <si>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</si>
  <si>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</si>
  <si>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</si>
  <si>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</si>
  <si>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</si>
  <si>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</si>
  <si>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</si>
  <si>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</si>
  <si>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</si>
  <si>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</si>
  <si>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</si>
  <si>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</si>
  <si>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</si>
  <si>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</si>
  <si>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</si>
  <si>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</si>
  <si>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</si>
  <si>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</si>
  <si>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</si>
  <si>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</si>
  <si>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</si>
  <si>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</si>
  <si>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</si>
  <si>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</si>
  <si>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</si>
  <si>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</si>
  <si>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</si>
  <si>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</si>
  <si>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</si>
  <si>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</si>
  <si>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</si>
  <si>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</si>
  <si>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</si>
  <si>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</si>
  <si>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</si>
  <si>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</si>
  <si>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</si>
  <si>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</si>
  <si>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</si>
  <si>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</si>
  <si>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</si>
  <si>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</si>
  <si>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</si>
  <si>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</si>
  <si>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</si>
  <si>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</si>
  <si>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</si>
  <si>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</si>
  <si>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</si>
  <si>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</si>
  <si>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</si>
  <si>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</si>
  <si>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</si>
  <si>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</si>
  <si>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</si>
  <si>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</si>
  <si>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</si>
  <si>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</si>
  <si>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</si>
  <si>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</si>
  <si>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</si>
  <si>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</si>
  <si>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</si>
  <si>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</si>
  <si>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</si>
  <si>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</si>
  <si>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</si>
  <si>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</si>
  <si>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</si>
  <si>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</si>
  <si>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</si>
  <si>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</si>
  <si>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</si>
  <si>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</si>
  <si>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</si>
  <si>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</si>
  <si>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</si>
  <si>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</si>
  <si>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</si>
  <si>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</si>
  <si>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</si>
  <si>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</si>
  <si>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</si>
  <si>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</si>
  <si>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</si>
  <si>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</si>
  <si>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</si>
  <si>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</si>
  <si>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</si>
  <si>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</si>
  <si>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</si>
  <si>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</si>
  <si>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</si>
  <si>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</si>
  <si>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</si>
  <si>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</si>
  <si>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</si>
  <si>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</si>
  <si>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</si>
  <si>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</si>
  <si>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</si>
  <si>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</si>
  <si>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</si>
  <si>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</si>
  <si>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</si>
  <si>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</si>
  <si>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</si>
  <si>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</si>
  <si>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</si>
  <si>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</si>
  <si>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</si>
  <si>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</si>
  <si>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</si>
  <si>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</si>
  <si>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</si>
  <si>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</si>
  <si>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</si>
  <si>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</si>
  <si>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</si>
  <si>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</si>
  <si>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</si>
  <si>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</si>
  <si>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</si>
  <si>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</si>
  <si>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</si>
  <si>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</si>
  <si>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</si>
  <si>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</si>
  <si>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</si>
  <si>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</si>
  <si>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</si>
  <si>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</si>
  <si>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</si>
  <si>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</si>
  <si>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</si>
  <si>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</si>
  <si>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</si>
  <si>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</si>
  <si>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</si>
  <si>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</si>
  <si>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</si>
  <si>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</si>
  <si>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</si>
  <si>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</si>
  <si>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</si>
  <si>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</si>
  <si>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</si>
  <si>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</si>
  <si>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</si>
  <si>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</si>
  <si>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</si>
  <si>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</si>
  <si>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</si>
  <si>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</si>
  <si>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</si>
  <si>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</si>
  <si>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</si>
  <si>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</si>
  <si>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</si>
  <si>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</si>
  <si>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</si>
  <si>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</si>
  <si>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</si>
  <si>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</si>
  <si>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</si>
  <si>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</si>
  <si>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</si>
  <si>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</si>
  <si>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</si>
  <si>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</si>
  <si>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</si>
  <si>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</si>
  <si>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</si>
  <si>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</si>
  <si>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</si>
  <si>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</si>
  <si>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</si>
  <si>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</si>
  <si>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</si>
  <si>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</si>
  <si>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</si>
  <si>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</si>
  <si>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</si>
  <si>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</si>
  <si>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</si>
  <si>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</si>
  <si>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</si>
  <si>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</si>
  <si>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</si>
  <si>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</si>
  <si>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</si>
  <si>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</si>
  <si>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</si>
  <si>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</si>
  <si>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</si>
  <si>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</si>
  <si>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</si>
  <si>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</si>
  <si>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</si>
  <si>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</si>
  <si>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</si>
  <si>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</si>
  <si>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</si>
  <si>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</si>
  <si>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</si>
  <si>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</si>
  <si>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</si>
  <si>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</si>
  <si>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</si>
  <si>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</si>
  <si>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</si>
  <si>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</si>
  <si>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</si>
  <si>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</si>
  <si>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</si>
  <si>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</si>
  <si>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</si>
  <si>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</si>
  <si>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</si>
  <si>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</si>
  <si>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</si>
  <si>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</si>
  <si>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</si>
  <si>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</si>
  <si>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</si>
  <si>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</si>
  <si>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</si>
  <si>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</si>
  <si>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</si>
  <si>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</si>
  <si>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</si>
  <si>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</si>
  <si>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</si>
  <si>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</si>
  <si>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</si>
  <si>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</si>
  <si>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</si>
  <si>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</si>
  <si>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</si>
  <si>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</si>
  <si>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</si>
  <si>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</si>
  <si>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</si>
  <si>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</si>
  <si>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</si>
  <si>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</si>
  <si>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</si>
  <si>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</si>
  <si>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</si>
  <si>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</si>
  <si>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</si>
  <si>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</si>
  <si>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</si>
  <si>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</si>
  <si>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</si>
  <si>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</si>
  <si>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</si>
  <si>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</si>
  <si>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</si>
  <si>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</si>
  <si>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</si>
  <si>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</si>
  <si>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</si>
  <si>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</si>
  <si>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</si>
  <si>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</si>
  <si>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</si>
  <si>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</si>
  <si>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</si>
  <si>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</si>
  <si>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</si>
  <si>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</si>
  <si>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</si>
  <si>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</si>
  <si>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</si>
  <si>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</si>
  <si>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</si>
  <si>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</si>
  <si>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</si>
  <si>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</si>
  <si>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</si>
  <si>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</si>
  <si>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</si>
  <si>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</si>
  <si>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</si>
  <si>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</si>
  <si>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</si>
  <si>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</si>
  <si>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</si>
  <si>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</si>
  <si>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</si>
  <si>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</si>
  <si>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</si>
  <si>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</si>
  <si>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</si>
  <si>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</si>
  <si>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</si>
  <si>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</si>
  <si>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</si>
  <si>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</si>
  <si>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</si>
  <si>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</si>
  <si>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</si>
  <si>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</si>
  <si>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</si>
  <si>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</si>
  <si>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</si>
  <si>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</si>
  <si>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</si>
  <si>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</si>
  <si>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</si>
  <si>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</si>
  <si>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</si>
  <si>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</si>
  <si>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</si>
  <si>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</si>
  <si>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</si>
  <si>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</si>
  <si>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</si>
  <si>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</si>
  <si>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</si>
  <si>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</si>
  <si>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</si>
  <si>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</si>
  <si>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</si>
  <si>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</si>
  <si>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</si>
  <si>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</si>
  <si>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</si>
  <si>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</si>
  <si>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</si>
  <si>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</si>
  <si>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</si>
  <si>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</si>
  <si>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</si>
  <si>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</si>
  <si>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</si>
  <si>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</si>
  <si>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</si>
  <si>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</si>
  <si>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</si>
  <si>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</si>
  <si>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</si>
  <si>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</si>
  <si>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</si>
  <si>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</si>
  <si>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</si>
  <si>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</si>
  <si>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</si>
  <si>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</si>
  <si>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</si>
  <si>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</si>
  <si>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</si>
  <si>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</si>
  <si>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</si>
  <si>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</si>
  <si>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</si>
  <si>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</si>
  <si>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</si>
  <si>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</si>
  <si>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</si>
  <si>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</si>
  <si>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</si>
  <si>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</si>
  <si>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</si>
  <si>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</si>
  <si>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</si>
  <si>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</si>
  <si>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</si>
  <si>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</si>
  <si>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</si>
  <si>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</si>
  <si>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</si>
  <si>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</si>
  <si>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</si>
  <si>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</si>
  <si>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</si>
  <si>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</si>
  <si>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</si>
  <si>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</si>
  <si>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</si>
  <si>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</si>
  <si>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</si>
  <si>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</si>
  <si>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</si>
  <si>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</si>
  <si>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</si>
  <si>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</si>
  <si>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</si>
  <si>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</si>
  <si>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</si>
  <si>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</si>
  <si>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</si>
  <si>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</si>
  <si>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</si>
  <si>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</si>
  <si>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</si>
  <si>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</si>
  <si>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</si>
  <si>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</si>
  <si>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</si>
  <si>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</si>
  <si>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</si>
  <si>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</si>
  <si>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</si>
  <si>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</si>
  <si>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</si>
  <si>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</si>
  <si>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</si>
  <si>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</si>
  <si>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</si>
  <si>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</si>
  <si>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</si>
  <si>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</si>
  <si>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</si>
  <si>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</si>
  <si>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</si>
  <si>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</si>
  <si>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</si>
  <si>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</si>
  <si>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</si>
  <si>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</si>
  <si>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</si>
  <si>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</si>
  <si>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</si>
  <si>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</si>
  <si>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</si>
  <si>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</si>
  <si>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</si>
  <si>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</si>
  <si>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</si>
  <si>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</si>
  <si>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</si>
  <si>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</si>
  <si>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</si>
  <si>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</si>
  <si>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</si>
  <si>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</si>
  <si>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</si>
  <si>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</si>
  <si>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</si>
  <si>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</si>
  <si>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</si>
  <si>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</si>
  <si>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</si>
  <si>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</si>
  <si>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</si>
  <si>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</si>
  <si>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</si>
  <si>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</si>
  <si>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</si>
  <si>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</si>
  <si>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</si>
  <si>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</si>
  <si>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</si>
  <si>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</si>
  <si>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</si>
  <si>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</si>
  <si>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</si>
  <si>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</si>
  <si>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</si>
  <si>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</si>
  <si>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</si>
  <si>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</si>
  <si>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</si>
  <si>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</si>
  <si>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</si>
  <si>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</si>
  <si>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</si>
  <si>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</si>
  <si>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</si>
  <si>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</si>
  <si>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</si>
  <si>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</si>
  <si>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</si>
  <si>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</si>
  <si>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</si>
  <si>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</si>
  <si>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</si>
  <si>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</si>
  <si>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</si>
  <si>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</si>
  <si>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</si>
  <si>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</si>
  <si>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</si>
  <si>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</si>
  <si>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</si>
  <si>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</si>
  <si>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</si>
  <si>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</si>
  <si>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</si>
  <si>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</si>
  <si>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</si>
  <si>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</si>
  <si>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</si>
  <si>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</si>
  <si>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</si>
  <si>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</si>
  <si>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</si>
  <si>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</si>
  <si>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</si>
  <si>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</si>
  <si>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</si>
  <si>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</si>
  <si>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</si>
  <si>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</si>
  <si>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</si>
  <si>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</si>
  <si>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</si>
  <si>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</si>
  <si>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</si>
  <si>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</si>
  <si>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</si>
  <si>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</si>
  <si>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</si>
  <si>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</si>
  <si>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</si>
  <si>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</si>
  <si>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</si>
  <si>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</si>
  <si>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</si>
  <si>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</si>
  <si>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</si>
  <si>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</si>
  <si>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</si>
  <si>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</si>
  <si>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</si>
  <si>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</si>
  <si>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</si>
  <si>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</si>
  <si>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</si>
  <si>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</si>
  <si>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</si>
  <si>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</si>
  <si>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</si>
  <si>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</si>
  <si>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</si>
  <si>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</si>
  <si>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</si>
  <si>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</si>
  <si>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</si>
  <si>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</si>
  <si>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</si>
  <si>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</si>
  <si>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</si>
  <si>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</si>
  <si>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</si>
  <si>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</si>
  <si>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</si>
  <si>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</si>
  <si>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</si>
  <si>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</si>
  <si>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</si>
  <si>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</si>
  <si>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</si>
  <si>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</si>
  <si>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</si>
  <si>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</si>
  <si>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</si>
  <si>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</si>
  <si>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</si>
  <si>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</si>
  <si>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</si>
  <si>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</si>
  <si>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</si>
  <si>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</si>
  <si>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</si>
  <si>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</si>
  <si>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</si>
  <si>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</si>
  <si>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</si>
  <si>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</si>
  <si>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</si>
  <si>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</si>
  <si>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</si>
  <si>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</si>
  <si>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</si>
  <si>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</si>
  <si>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</si>
  <si>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</si>
  <si>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</si>
  <si>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</si>
  <si>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</si>
  <si>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</si>
  <si>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</si>
  <si>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</si>
  <si>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</si>
  <si>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</si>
  <si>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</si>
  <si>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</si>
  <si>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</si>
  <si>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</si>
  <si>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</si>
  <si>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</si>
  <si>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</si>
  <si>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</si>
  <si>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</si>
  <si>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</si>
  <si>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</si>
  <si>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</si>
  <si>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</si>
  <si>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</si>
  <si>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</si>
  <si>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</si>
  <si>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</si>
  <si>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</si>
  <si>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</si>
  <si>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</si>
  <si>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</si>
  <si>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</si>
  <si>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</si>
  <si>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</si>
  <si>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</si>
  <si>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</si>
  <si>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</si>
  <si>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</si>
  <si>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</si>
  <si>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</si>
  <si>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</si>
  <si>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</si>
  <si>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</si>
  <si>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</si>
  <si>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</si>
  <si>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</si>
  <si>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</si>
  <si>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</si>
  <si>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</si>
  <si>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</si>
  <si>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</si>
  <si>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</si>
  <si>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</si>
  <si>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</si>
  <si>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</si>
  <si>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</si>
  <si>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</si>
  <si>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</si>
  <si>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</si>
  <si>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</si>
  <si>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</si>
  <si>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</si>
  <si>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</si>
  <si>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</si>
  <si>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</si>
  <si>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</si>
  <si>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</si>
  <si>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</si>
  <si>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</si>
  <si>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</si>
  <si>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</si>
  <si>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</si>
  <si>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</si>
  <si>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</si>
  <si>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</si>
  <si>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</si>
  <si>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</si>
  <si>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</si>
  <si>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</si>
  <si>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</si>
  <si>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</si>
  <si>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</si>
  <si>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</si>
  <si>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</si>
  <si>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</si>
  <si>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</si>
  <si>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</si>
  <si>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</si>
  <si>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</si>
  <si>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</si>
  <si>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</si>
  <si>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</si>
  <si>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</si>
  <si>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</si>
  <si>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</si>
  <si>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</si>
  <si>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</si>
  <si>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</si>
  <si>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</si>
  <si>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</si>
  <si>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</si>
  <si>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</si>
  <si>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</si>
  <si>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</si>
  <si>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</si>
  <si>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</si>
  <si>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</si>
  <si>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</si>
  <si>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</si>
  <si>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</si>
  <si>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</si>
  <si>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</si>
  <si>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</si>
  <si>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</si>
  <si>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</si>
  <si>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</si>
  <si>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</si>
  <si>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</si>
  <si>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</si>
  <si>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</si>
  <si>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</si>
  <si>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</si>
  <si>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</si>
  <si>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</si>
  <si>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</si>
  <si>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</si>
  <si>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</si>
  <si>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</si>
  <si>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</si>
  <si>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</si>
  <si>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</si>
  <si>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</si>
  <si>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</si>
  <si>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</si>
  <si>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</si>
  <si>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</si>
  <si>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</si>
  <si>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</si>
  <si>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</si>
  <si>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</si>
  <si>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</si>
  <si>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</si>
  <si>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</si>
  <si>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</si>
  <si>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</si>
  <si>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</si>
  <si>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</si>
  <si>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</si>
  <si>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</si>
  <si>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</si>
  <si>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</si>
  <si>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</si>
  <si>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</si>
  <si>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</si>
  <si>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</si>
  <si>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</si>
  <si>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</si>
  <si>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</si>
  <si>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</si>
  <si>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</si>
  <si>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</si>
  <si>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</si>
  <si>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</si>
  <si>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</si>
  <si>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</si>
  <si>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</si>
  <si>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</si>
  <si>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</si>
  <si>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</si>
  <si>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</si>
  <si>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</si>
  <si>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</si>
  <si>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</si>
  <si>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</si>
  <si>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</si>
  <si>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</si>
  <si>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</si>
  <si>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</si>
  <si>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</si>
  <si>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</si>
  <si>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</si>
  <si>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</si>
  <si>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</si>
  <si>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</si>
  <si>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</si>
  <si>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</si>
  <si>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</si>
  <si>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</si>
  <si>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</si>
  <si>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</si>
  <si>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</si>
  <si>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</si>
  <si>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</si>
  <si>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</si>
  <si>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</si>
  <si>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</si>
  <si>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</si>
  <si>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</si>
  <si>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</si>
  <si>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</si>
  <si>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</si>
  <si>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</si>
  <si>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</si>
  <si>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</si>
  <si>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</si>
  <si>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</si>
  <si>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</si>
  <si>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</si>
  <si>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</si>
  <si>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</si>
  <si>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</si>
  <si>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</si>
  <si>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</si>
  <si>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</si>
  <si>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</si>
  <si>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</si>
  <si>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</si>
  <si>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</si>
  <si>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</si>
  <si>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</si>
  <si>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</si>
  <si>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</si>
  <si>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</si>
  <si>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</si>
  <si>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</si>
  <si>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</si>
  <si>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</si>
  <si>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</si>
  <si>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</si>
  <si>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</si>
  <si>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</si>
  <si>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</si>
  <si>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</si>
  <si>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</si>
  <si>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</si>
  <si>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</si>
  <si>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</si>
  <si>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</si>
  <si>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</si>
  <si>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</si>
  <si>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</si>
  <si>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</si>
  <si>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</si>
  <si>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</si>
  <si>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</si>
  <si>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</si>
  <si>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</si>
  <si>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</si>
  <si>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</si>
  <si>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</si>
  <si>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</si>
  <si>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</si>
  <si>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</si>
  <si>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</si>
  <si>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</si>
  <si>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</si>
  <si>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</si>
  <si>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</si>
  <si>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</si>
  <si>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</si>
  <si>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</si>
  <si>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</si>
  <si>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</si>
  <si>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</si>
  <si>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</si>
  <si>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</si>
  <si>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</si>
  <si>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</si>
  <si>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</si>
  <si>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</si>
  <si>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</si>
  <si>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</si>
  <si>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</si>
  <si>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</si>
  <si>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</si>
  <si>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</si>
  <si>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</si>
  <si>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</si>
  <si>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</si>
  <si>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</si>
  <si>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</si>
  <si>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</si>
  <si>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</si>
  <si>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</si>
  <si>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</si>
  <si>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</si>
  <si>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</si>
  <si>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</si>
  <si>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</si>
  <si>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</si>
  <si>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</si>
  <si>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</si>
  <si>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</si>
  <si>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</si>
  <si>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</si>
  <si>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</si>
  <si>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</si>
  <si>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</si>
  <si>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</si>
  <si>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</si>
  <si>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</si>
  <si>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</si>
  <si>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</si>
  <si>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</si>
  <si>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</si>
  <si>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</si>
  <si>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</si>
  <si>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</si>
  <si>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</si>
  <si>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</si>
  <si>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</si>
  <si>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</si>
  <si>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</si>
  <si>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</si>
  <si>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</si>
  <si>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</si>
  <si>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</si>
  <si>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</si>
  <si>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</si>
  <si>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</si>
  <si>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</si>
  <si>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</si>
  <si>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</si>
  <si>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</si>
  <si>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</si>
  <si>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</si>
  <si>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</si>
  <si>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</si>
  <si>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</si>
  <si>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</si>
  <si>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</si>
  <si>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</si>
  <si>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</si>
  <si>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</si>
  <si>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</si>
  <si>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</si>
  <si>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</si>
  <si>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</si>
  <si>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</si>
  <si>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</si>
  <si>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</si>
  <si>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</si>
  <si>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</si>
  <si>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</si>
  <si>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</si>
  <si>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</si>
  <si>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</si>
  <si>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</si>
  <si>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</si>
  <si>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</si>
  <si>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</si>
  <si>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</si>
  <si>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</si>
  <si>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</si>
  <si>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</si>
  <si>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</si>
  <si>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</si>
  <si>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</si>
  <si>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</si>
  <si>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</si>
  <si>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</si>
  <si>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</si>
  <si>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</si>
  <si>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</si>
  <si>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</si>
  <si>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</si>
  <si>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</si>
  <si>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</si>
  <si>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</si>
  <si>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</si>
  <si>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</si>
  <si>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</si>
  <si>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</si>
  <si>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</si>
  <si>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</si>
  <si>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</si>
  <si>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</si>
  <si>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</si>
  <si>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</si>
  <si>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</si>
  <si>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</si>
  <si>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</si>
  <si>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</si>
  <si>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</si>
  <si>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</si>
  <si>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</si>
  <si>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</si>
  <si>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</si>
  <si>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</si>
  <si>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</si>
  <si>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</si>
  <si>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</si>
  <si>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</si>
  <si>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</si>
  <si>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</si>
  <si>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</si>
  <si>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</si>
  <si>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</si>
  <si>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</si>
  <si>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</si>
  <si>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</si>
  <si>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</si>
  <si>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</si>
  <si>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</si>
  <si>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</si>
  <si>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</si>
  <si>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</si>
  <si>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</si>
  <si>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</si>
  <si>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</si>
  <si>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</si>
  <si>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</si>
  <si>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</si>
  <si>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</si>
  <si>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</si>
  <si>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</si>
  <si>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</si>
  <si>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</si>
  <si>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</si>
  <si>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</si>
  <si>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</si>
  <si>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</si>
  <si>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</si>
  <si>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</si>
  <si>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</si>
  <si>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</si>
  <si>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</si>
  <si>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</si>
  <si>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</si>
  <si>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</si>
  <si>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</si>
  <si>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</si>
  <si>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</si>
  <si>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</si>
  <si>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</si>
  <si>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</si>
  <si>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</si>
  <si>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</si>
  <si>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</si>
  <si>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</si>
  <si>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</si>
  <si>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</si>
  <si>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</si>
  <si>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</si>
  <si>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</si>
  <si>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</si>
  <si>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</si>
  <si>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</si>
  <si>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</si>
  <si>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</si>
  <si>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</si>
  <si>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</si>
  <si>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</si>
  <si>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</si>
  <si>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</si>
  <si>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</si>
  <si>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</si>
  <si>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</si>
  <si>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</si>
  <si>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</si>
  <si>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</si>
  <si>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</si>
  <si>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</si>
  <si>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</si>
  <si>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</si>
  <si>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</si>
  <si>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</si>
  <si>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</si>
  <si>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</si>
  <si>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</si>
  <si>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</si>
  <si>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</si>
  <si>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</si>
  <si>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</si>
  <si>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</si>
  <si>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</si>
  <si>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</si>
  <si>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</si>
  <si>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</si>
  <si>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</si>
  <si>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</si>
  <si>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</si>
  <si>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</si>
  <si>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</si>
  <si>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</si>
  <si>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</si>
  <si>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</si>
  <si>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</si>
  <si>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</si>
  <si>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</si>
  <si>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</si>
  <si>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</si>
  <si>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</si>
  <si>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</si>
  <si>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</si>
  <si>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</si>
  <si>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</si>
  <si>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</si>
  <si>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</si>
  <si>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</si>
  <si>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</si>
  <si>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</si>
  <si>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</si>
  <si>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</si>
  <si>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</si>
  <si>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</si>
  <si>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</si>
  <si>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</si>
  <si>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</si>
  <si>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</si>
  <si>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</si>
  <si>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</si>
  <si>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</si>
  <si>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</si>
  <si>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</si>
  <si>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</si>
  <si>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</si>
  <si>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</si>
  <si>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</si>
  <si>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</si>
  <si>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</si>
  <si>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</si>
  <si>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</si>
  <si>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</si>
  <si>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</si>
  <si>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</si>
  <si>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</si>
  <si>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</si>
  <si>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</si>
  <si>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</si>
  <si>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</si>
  <si>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</si>
  <si>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</si>
  <si>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</si>
  <si>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</si>
  <si>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</si>
  <si>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</si>
  <si>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</si>
  <si>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</si>
  <si>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</si>
  <si>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</si>
  <si>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</si>
  <si>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</si>
  <si>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</si>
  <si>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</si>
  <si>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</si>
  <si>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</si>
  <si>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</si>
  <si>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</si>
  <si>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</si>
  <si>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</si>
  <si>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</si>
  <si>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</si>
  <si>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</si>
  <si>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</si>
  <si>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</si>
  <si>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</si>
  <si>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</si>
  <si>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</si>
  <si>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</si>
  <si>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</si>
  <si>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</si>
  <si>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</si>
  <si>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</si>
  <si>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</si>
  <si>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</si>
  <si>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</si>
  <si>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</si>
  <si>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</si>
  <si>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</si>
  <si>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</si>
  <si>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</si>
  <si>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</si>
  <si>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</si>
  <si>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</si>
  <si>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</si>
  <si>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</si>
  <si>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</si>
  <si>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</si>
  <si>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</si>
  <si>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</si>
  <si>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</si>
  <si>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</si>
  <si>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</si>
  <si>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</si>
  <si>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</si>
  <si>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</si>
  <si>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</si>
  <si>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</si>
  <si>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</si>
  <si>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</si>
  <si>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</si>
  <si>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</si>
  <si>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</si>
  <si>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</si>
  <si>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</si>
  <si>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</si>
  <si>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</si>
  <si>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</si>
  <si>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</si>
  <si>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</si>
  <si>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</si>
  <si>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</si>
  <si>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</si>
  <si>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</si>
  <si>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</si>
  <si>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</si>
  <si>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</si>
  <si>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</si>
  <si>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</si>
  <si>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</si>
  <si>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</si>
  <si>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</si>
  <si>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</si>
  <si>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</si>
  <si>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</si>
  <si>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</si>
  <si>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</si>
  <si>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</si>
  <si>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</si>
  <si>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</si>
  <si>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</si>
  <si>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</si>
  <si>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</si>
  <si>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</si>
  <si>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</si>
  <si>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</si>
  <si>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</si>
  <si>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</si>
  <si>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</si>
  <si>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</si>
  <si>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</si>
  <si>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</si>
  <si>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</si>
  <si>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</si>
  <si>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</si>
  <si>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</si>
  <si>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</si>
  <si>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</si>
  <si>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</si>
  <si>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</si>
  <si>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</si>
  <si>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</si>
  <si>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</si>
  <si>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</si>
  <si>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</si>
  <si>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</si>
  <si>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</si>
  <si>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</si>
  <si>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</si>
  <si>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</si>
  <si>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</si>
  <si>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</si>
  <si>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</si>
  <si>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</si>
  <si>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</si>
  <si>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</si>
  <si>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</si>
  <si>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</si>
  <si>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</si>
  <si>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</si>
  <si>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</si>
  <si>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</si>
  <si>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</si>
  <si>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</si>
  <si>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</si>
  <si>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</si>
  <si>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</si>
  <si>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</si>
  <si>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</si>
  <si>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</si>
  <si>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</si>
  <si>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</si>
  <si>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</si>
  <si>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</si>
  <si>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</si>
  <si>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</si>
  <si>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</si>
  <si>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</si>
  <si>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</si>
  <si>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</si>
  <si>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</si>
  <si>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</si>
  <si>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</si>
  <si>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</si>
  <si>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</si>
  <si>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</si>
  <si>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</si>
  <si>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</si>
  <si>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</si>
  <si>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</si>
  <si>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</si>
  <si>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</si>
  <si>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</si>
  <si>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</si>
  <si>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</si>
  <si>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</si>
  <si>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</si>
  <si>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</si>
  <si>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</si>
  <si>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</si>
  <si>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</si>
  <si>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</si>
  <si>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</si>
  <si>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</si>
  <si>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</si>
  <si>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</si>
  <si>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</si>
  <si>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</si>
  <si>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</si>
  <si>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</si>
  <si>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</si>
  <si>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</si>
  <si>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</si>
  <si>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</si>
  <si>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</si>
  <si>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</si>
  <si>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</si>
  <si>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</si>
  <si>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</si>
  <si>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</si>
  <si>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</si>
  <si>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</si>
  <si>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</si>
  <si>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</si>
  <si>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</si>
  <si>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</si>
  <si>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</si>
  <si>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</si>
  <si>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</si>
  <si>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</si>
  <si>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</si>
  <si>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</si>
  <si>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</si>
  <si>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</si>
  <si>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</si>
  <si>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</si>
  <si>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</si>
  <si>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</si>
  <si>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</si>
  <si>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</si>
  <si>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</si>
  <si>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</si>
  <si>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</si>
  <si>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</si>
  <si>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</si>
  <si>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</si>
  <si>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</si>
  <si>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</si>
  <si>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</si>
  <si>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</si>
  <si>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</si>
  <si>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</si>
  <si>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</si>
  <si>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</si>
  <si>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</si>
  <si>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</si>
  <si>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</si>
  <si>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</si>
  <si>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</si>
  <si>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</si>
  <si>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</si>
  <si>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</si>
  <si>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</si>
  <si>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</si>
  <si>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</si>
  <si>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</si>
  <si>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</si>
  <si>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</si>
  <si>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</si>
  <si>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</si>
  <si>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</si>
  <si>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</si>
  <si>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</si>
  <si>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</si>
  <si>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</si>
  <si>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</si>
  <si>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</si>
  <si>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</si>
  <si>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</si>
  <si>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</si>
  <si>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</si>
  <si>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</si>
  <si>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</si>
  <si>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</si>
  <si>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</si>
  <si>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</si>
  <si>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</si>
  <si>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</si>
  <si>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</si>
  <si>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</si>
  <si>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</si>
  <si>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</si>
  <si>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</si>
  <si>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</si>
  <si>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</si>
  <si>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</si>
  <si>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</si>
  <si>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</si>
  <si>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</si>
  <si>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</si>
  <si>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</si>
  <si>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</si>
  <si>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</si>
  <si>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</si>
  <si>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</si>
  <si>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</si>
  <si>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</si>
  <si>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</si>
  <si>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</si>
  <si>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</si>
  <si>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</si>
  <si>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</si>
  <si>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</si>
  <si>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</si>
  <si>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</si>
  <si>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</si>
  <si>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</si>
  <si>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</si>
  <si>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</si>
  <si>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</si>
  <si>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</si>
  <si>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</si>
  <si>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</si>
  <si>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</si>
  <si>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</si>
  <si>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</si>
  <si>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</si>
  <si>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</si>
  <si>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</si>
  <si>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</si>
  <si>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</si>
  <si>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</si>
  <si>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</si>
  <si>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</si>
  <si>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</si>
  <si>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</si>
  <si>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</si>
  <si>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</si>
  <si>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</si>
  <si>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</si>
  <si>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</si>
  <si>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</si>
  <si>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</si>
  <si>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</si>
  <si>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</si>
  <si>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</si>
  <si>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</si>
  <si>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</si>
  <si>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</si>
  <si>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</si>
  <si>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</si>
  <si>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</si>
  <si>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</si>
  <si>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</si>
  <si>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</si>
  <si>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</si>
  <si>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</si>
  <si>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</si>
  <si>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</si>
  <si>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</si>
  <si>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</si>
  <si>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</si>
  <si>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</si>
  <si>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</si>
  <si>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</si>
  <si>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</si>
  <si>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</si>
  <si>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</si>
  <si>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</si>
  <si>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</si>
  <si>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</si>
  <si>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</si>
  <si>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</si>
  <si>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</si>
  <si>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</si>
  <si>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</si>
  <si>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</si>
  <si>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</si>
  <si>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</si>
  <si>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</si>
  <si>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</si>
  <si>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</si>
  <si>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</si>
  <si>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</si>
  <si>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</si>
  <si>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</si>
  <si>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</si>
  <si>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</si>
  <si>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</si>
  <si>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</si>
  <si>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</si>
  <si>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</si>
  <si>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</si>
  <si>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</si>
  <si>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</si>
  <si>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</si>
  <si>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</si>
  <si>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</si>
  <si>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</si>
  <si>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</si>
  <si>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</si>
  <si>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</si>
  <si>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</si>
  <si>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</si>
  <si>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</si>
  <si>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</si>
  <si>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</si>
  <si>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</si>
  <si>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</si>
  <si>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</si>
  <si>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</si>
  <si>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</si>
  <si>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</si>
  <si>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</si>
  <si>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</si>
  <si>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</si>
  <si>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</si>
  <si>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</si>
  <si>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</si>
  <si>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</si>
  <si>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</si>
  <si>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</si>
  <si>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</si>
  <si>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</si>
  <si>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</si>
  <si>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</si>
  <si>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</si>
  <si>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</si>
  <si>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</si>
  <si>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</si>
  <si>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</si>
  <si>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</si>
  <si>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</si>
  <si>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</si>
  <si>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</si>
  <si>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</si>
  <si>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</si>
  <si>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</si>
  <si>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</si>
  <si>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</si>
  <si>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</si>
  <si>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</si>
  <si>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</si>
  <si>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</si>
  <si>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</si>
  <si>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</si>
  <si>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</si>
  <si>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</si>
  <si>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</si>
  <si>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</si>
  <si>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</si>
  <si>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</si>
  <si>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</si>
  <si>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</si>
  <si>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</si>
  <si>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</si>
  <si>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</si>
  <si>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</si>
  <si>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</si>
  <si>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</si>
  <si>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</si>
  <si>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</si>
  <si>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</si>
  <si>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</si>
  <si>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</si>
  <si>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</si>
  <si>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</si>
  <si>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</si>
  <si>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</si>
  <si>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</si>
  <si>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</si>
  <si>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</si>
  <si>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</si>
  <si>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</si>
  <si>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</si>
  <si>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</si>
  <si>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</si>
  <si>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</si>
  <si>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</si>
  <si>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</si>
  <si>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</si>
  <si>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</si>
  <si>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</si>
  <si>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</si>
  <si>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</si>
  <si>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</si>
  <si>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</si>
  <si>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</si>
  <si>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</si>
  <si>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</si>
  <si>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</si>
  <si>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</si>
  <si>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</si>
  <si>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</si>
  <si>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</si>
  <si>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</si>
  <si>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</si>
  <si>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</si>
  <si>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</si>
  <si>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</si>
  <si>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</si>
  <si>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</si>
  <si>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</si>
  <si>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</si>
  <si>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</si>
  <si>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</si>
  <si>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</si>
  <si>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</si>
  <si>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</si>
  <si>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</si>
  <si>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</si>
  <si>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</si>
  <si>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</si>
  <si>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</si>
  <si>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</si>
  <si>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</si>
  <si>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</si>
  <si>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</si>
  <si>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</si>
  <si>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</si>
  <si>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</si>
  <si>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</si>
  <si>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</si>
  <si>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</si>
  <si>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</si>
  <si>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</si>
  <si>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</si>
  <si>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</si>
  <si>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</si>
  <si>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</si>
  <si>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</si>
  <si>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</si>
  <si>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</si>
  <si>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</si>
  <si>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</si>
  <si>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</si>
  <si>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</si>
  <si>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</si>
  <si>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</si>
  <si>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</si>
  <si>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</si>
  <si>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</si>
  <si>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</si>
  <si>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</si>
  <si>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</si>
  <si>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</si>
  <si>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</si>
  <si>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</si>
  <si>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</si>
  <si>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</si>
  <si>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</si>
  <si>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</si>
  <si>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</si>
  <si>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</si>
  <si>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</si>
  <si>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</si>
  <si>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</si>
  <si>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</si>
  <si>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</si>
  <si>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</si>
  <si>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</si>
  <si>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</si>
  <si>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</si>
  <si>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</si>
  <si>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</si>
  <si>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</si>
  <si>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</si>
  <si>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</si>
  <si>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</si>
  <si>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</si>
  <si>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</si>
  <si>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</si>
  <si>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</si>
  <si>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</si>
  <si>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</si>
  <si>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</si>
  <si>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</si>
  <si>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</si>
  <si>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</si>
  <si>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</si>
  <si>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</si>
  <si>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</si>
  <si>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</si>
  <si>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</si>
  <si>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</si>
  <si>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</si>
  <si>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</si>
  <si>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</si>
  <si>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</si>
  <si>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</si>
  <si>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</si>
  <si>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</si>
  <si>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</si>
  <si>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</si>
  <si>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</si>
  <si>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</si>
  <si>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</si>
  <si>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</si>
  <si>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</si>
  <si>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</si>
  <si>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</si>
  <si>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</si>
  <si>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</si>
  <si>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</si>
  <si>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</si>
  <si>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</si>
  <si>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</si>
  <si>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</si>
  <si>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</si>
  <si>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</si>
  <si>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</si>
  <si>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</si>
  <si>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</si>
  <si>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</si>
  <si>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</si>
  <si>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</si>
  <si>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</si>
  <si>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</si>
  <si>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</si>
  <si>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</si>
  <si>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</si>
  <si>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</si>
  <si>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</si>
  <si>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</si>
  <si>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</si>
  <si>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</si>
  <si>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</si>
  <si>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</si>
  <si>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</si>
  <si>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</si>
  <si>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</si>
  <si>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</si>
  <si>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</si>
  <si>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</si>
  <si>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</si>
  <si>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</si>
  <si>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</si>
  <si>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</si>
  <si>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</si>
  <si>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</si>
  <si>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</si>
  <si>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</si>
  <si>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</si>
  <si>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</si>
  <si>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</si>
  <si>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</si>
  <si>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</si>
  <si>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</si>
  <si>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</si>
  <si>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</si>
  <si>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</si>
  <si>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</si>
  <si>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</si>
  <si>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</si>
  <si>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</si>
  <si>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</si>
  <si>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</si>
  <si>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</si>
  <si>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</si>
  <si>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</si>
  <si>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</si>
  <si>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</si>
  <si>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</si>
  <si>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</si>
  <si>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</si>
  <si>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</si>
  <si>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</si>
  <si>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</si>
  <si>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</si>
  <si>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</si>
  <si>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</si>
  <si>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</si>
  <si>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</si>
  <si>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</si>
  <si>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</si>
  <si>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</si>
  <si>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</si>
  <si>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</si>
  <si>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</si>
  <si>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</si>
  <si>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</si>
  <si>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</si>
  <si>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</si>
  <si>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</si>
  <si>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</si>
  <si>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</si>
  <si>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</si>
  <si>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</si>
  <si>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</si>
  <si>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</si>
  <si>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</si>
  <si>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</si>
  <si>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</si>
  <si>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</si>
  <si>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</si>
  <si>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</si>
  <si>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</si>
  <si>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</si>
  <si>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</si>
  <si>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</si>
  <si>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</si>
  <si>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</si>
  <si>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</si>
  <si>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</si>
  <si>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</si>
  <si>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</si>
  <si>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</si>
  <si>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</si>
  <si>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</si>
  <si>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</si>
  <si>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</si>
  <si>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</si>
  <si>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</si>
  <si>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</si>
  <si>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</si>
  <si>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</si>
  <si>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</si>
  <si>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</si>
  <si>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</si>
  <si>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</si>
  <si>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</si>
  <si>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</si>
  <si>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</si>
  <si>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</si>
  <si>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</si>
  <si>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</si>
  <si>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</si>
  <si>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</si>
  <si>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</si>
  <si>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</si>
  <si>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</si>
  <si>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</si>
  <si>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</si>
  <si>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</si>
  <si>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</si>
  <si>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</si>
  <si>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</si>
  <si>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</si>
  <si>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</si>
  <si>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</si>
  <si>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</si>
  <si>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</si>
  <si>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</si>
  <si>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</si>
  <si>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</si>
  <si>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</si>
  <si>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</si>
  <si>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</si>
  <si>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</si>
  <si>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</si>
  <si>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</si>
  <si>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</si>
  <si>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</si>
  <si>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</si>
  <si>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</si>
  <si>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</si>
  <si>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</si>
  <si>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</si>
  <si>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</si>
  <si>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</si>
  <si>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</si>
  <si>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</si>
  <si>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</si>
  <si>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</si>
  <si>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</si>
  <si>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</si>
  <si>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</si>
  <si>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</si>
  <si>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</si>
  <si>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</si>
  <si>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</si>
  <si>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</si>
  <si>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</si>
  <si>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</si>
  <si>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</si>
  <si>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</si>
  <si>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</si>
  <si>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</si>
  <si>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</si>
  <si>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</si>
  <si>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</si>
  <si>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</si>
  <si>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</si>
  <si>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</si>
  <si>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</si>
  <si>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</si>
  <si>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</si>
  <si>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</si>
  <si>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</si>
  <si>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</si>
  <si>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</si>
  <si>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</si>
  <si>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</si>
  <si>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</si>
  <si>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</si>
  <si>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</si>
  <si>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</si>
  <si>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</si>
  <si>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</si>
  <si>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</si>
  <si>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</si>
  <si>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</si>
  <si>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</si>
  <si>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</si>
  <si>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</si>
  <si>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</si>
  <si>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</si>
  <si>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</si>
  <si>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</si>
  <si>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</si>
  <si>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</si>
  <si>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</si>
  <si>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</si>
  <si>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</si>
  <si>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</si>
  <si>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</si>
  <si>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</si>
  <si>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</si>
  <si>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</si>
  <si>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</si>
  <si>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</si>
  <si>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</si>
  <si>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</si>
  <si>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</si>
  <si>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</si>
  <si>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</si>
  <si>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</si>
  <si>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</si>
  <si>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</si>
  <si>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</si>
  <si>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</si>
  <si>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</si>
  <si>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</si>
  <si>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</si>
  <si>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</si>
  <si>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</si>
  <si>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</si>
  <si>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</si>
  <si>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</si>
  <si>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</si>
  <si>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</si>
  <si>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</si>
  <si>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</si>
  <si>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</si>
  <si>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</si>
  <si>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</si>
  <si>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</si>
  <si>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</si>
  <si>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</si>
  <si>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</si>
  <si>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</si>
  <si>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</si>
  <si>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</si>
  <si>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</si>
  <si>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</si>
  <si>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</si>
  <si>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</si>
  <si>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</si>
  <si>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</si>
  <si>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</si>
  <si>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</si>
  <si>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</si>
  <si>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</si>
  <si>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</si>
  <si>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</si>
  <si>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</si>
  <si>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</si>
  <si>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</si>
  <si>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</si>
  <si>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</si>
  <si>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</si>
  <si>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</si>
  <si>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</si>
  <si>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</si>
  <si>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</si>
  <si>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</si>
  <si>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</si>
  <si>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</si>
  <si>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</si>
  <si>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</si>
  <si>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</si>
  <si>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</si>
  <si>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</si>
  <si>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</si>
  <si>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</si>
  <si>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</si>
  <si>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</si>
  <si>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</si>
  <si>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</si>
  <si>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</si>
  <si>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</si>
  <si>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</si>
  <si>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</si>
  <si>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</si>
  <si>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</si>
  <si>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</si>
  <si>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</si>
  <si>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</si>
  <si>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</si>
  <si>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</si>
  <si>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</si>
  <si>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</si>
  <si>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</si>
  <si>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</si>
  <si>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</si>
  <si>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</si>
  <si>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</si>
  <si>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</si>
  <si>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</si>
  <si>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</si>
  <si>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</si>
  <si>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</si>
  <si>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</si>
  <si>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</si>
  <si>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</si>
  <si>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</si>
  <si>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</si>
  <si>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</si>
  <si>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</si>
  <si>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</si>
  <si>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</si>
  <si>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</si>
  <si>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</si>
  <si>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</si>
  <si>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</si>
  <si>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</si>
  <si>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</si>
  <si>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</si>
  <si>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</si>
  <si>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</si>
  <si>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</si>
  <si>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</si>
  <si>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</si>
  <si>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</si>
  <si>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</si>
  <si>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</si>
  <si>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</si>
  <si>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</si>
  <si>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</si>
  <si>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</si>
  <si>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</si>
  <si>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</si>
  <si>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</si>
  <si>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</si>
  <si>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</si>
  <si>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</si>
  <si>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</si>
  <si>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</si>
  <si>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</si>
  <si>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</si>
  <si>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</si>
  <si>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</si>
  <si>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</si>
  <si>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</si>
  <si>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</si>
  <si>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</si>
  <si>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</si>
  <si>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</si>
  <si>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</si>
  <si>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</si>
  <si>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</si>
  <si>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</si>
  <si>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</si>
  <si>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</si>
  <si>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</si>
  <si>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</si>
  <si>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</si>
  <si>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</si>
  <si>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</si>
  <si>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</si>
  <si>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</si>
  <si>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</si>
  <si>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</si>
  <si>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</si>
  <si>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</si>
  <si>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</si>
  <si>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</si>
  <si>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</si>
  <si>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</si>
  <si>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</si>
  <si>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</si>
  <si>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</si>
  <si>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</si>
  <si>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</si>
  <si>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</si>
  <si>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</si>
  <si>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</si>
  <si>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</si>
  <si>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</si>
  <si>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</si>
  <si>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</si>
  <si>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</si>
  <si>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</si>
  <si>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</si>
  <si>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</si>
  <si>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</si>
  <si>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</si>
  <si>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</si>
  <si>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</si>
  <si>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</si>
  <si>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</si>
  <si>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</si>
  <si>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</si>
  <si>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</si>
  <si>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</si>
  <si>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</si>
  <si>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</si>
  <si>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</si>
  <si>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</si>
  <si>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</si>
  <si>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</si>
  <si>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</si>
  <si>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</si>
  <si>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</si>
  <si>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</si>
  <si>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</si>
  <si>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</si>
  <si>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</si>
  <si>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</si>
  <si>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</si>
  <si>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</si>
  <si>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</si>
  <si>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</si>
  <si>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</si>
  <si>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</si>
  <si>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</si>
  <si>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</si>
  <si>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</si>
  <si>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</si>
  <si>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</si>
  <si>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</si>
  <si>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</si>
  <si>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</si>
  <si>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</si>
  <si>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</si>
  <si>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</si>
  <si>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</si>
  <si>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</si>
  <si>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</si>
  <si>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</si>
  <si>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</si>
  <si>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</si>
  <si>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</si>
  <si>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</si>
  <si>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</si>
  <si>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</si>
  <si>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</si>
  <si>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</si>
  <si>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</si>
  <si>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</si>
  <si>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</si>
  <si>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</si>
  <si>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</si>
  <si>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</si>
  <si>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</si>
  <si>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</si>
  <si>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</si>
  <si>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</si>
  <si>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</si>
  <si>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</si>
  <si>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</si>
  <si>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</si>
  <si>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</si>
  <si>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</si>
  <si>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</si>
  <si>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</si>
  <si>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</si>
  <si>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</si>
  <si>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</si>
  <si>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</si>
  <si>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</si>
  <si>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</si>
  <si>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</si>
  <si>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</si>
  <si>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</si>
  <si>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</si>
  <si>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</si>
  <si>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</si>
  <si>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</si>
  <si>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</si>
  <si>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</si>
  <si>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</si>
  <si>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</si>
  <si>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</si>
  <si>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</si>
  <si>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</si>
  <si>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</si>
  <si>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</si>
  <si>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</si>
  <si>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</si>
  <si>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</si>
  <si>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</si>
  <si>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</si>
  <si>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</si>
  <si>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</si>
  <si>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</si>
  <si>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</si>
  <si>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</si>
  <si>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</si>
  <si>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</si>
  <si>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</si>
  <si>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</si>
  <si>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</si>
  <si>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</si>
  <si>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</si>
  <si>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</si>
  <si>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</si>
  <si>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</si>
  <si>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</si>
  <si>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</si>
  <si>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</si>
  <si>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</si>
  <si>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</si>
  <si>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</si>
  <si>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</si>
  <si>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</si>
  <si>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</si>
  <si>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</si>
  <si>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</si>
  <si>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</si>
  <si>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</si>
  <si>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</si>
  <si>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</si>
  <si>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</si>
  <si>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</si>
  <si>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</si>
  <si>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</si>
  <si>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</si>
  <si>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</si>
  <si>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</si>
  <si>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</si>
  <si>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</si>
  <si>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</si>
  <si>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</si>
  <si>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</si>
  <si>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</si>
  <si>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</si>
  <si>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</si>
  <si>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</si>
  <si>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</si>
  <si>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</si>
  <si>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</si>
  <si>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</si>
  <si>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</si>
  <si>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</si>
  <si>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</si>
  <si>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</si>
  <si>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</si>
  <si>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</si>
  <si>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</si>
  <si>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</si>
  <si>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</si>
  <si>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</si>
  <si>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</si>
  <si>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</si>
  <si>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</si>
  <si>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</si>
  <si>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</si>
  <si>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</si>
  <si>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</si>
  <si>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</si>
  <si>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</si>
  <si>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</si>
  <si>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</si>
  <si>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</si>
  <si>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</si>
  <si>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</si>
  <si>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</si>
  <si>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</si>
  <si>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</si>
  <si>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</si>
  <si>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</si>
  <si>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</si>
  <si>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</si>
  <si>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</si>
  <si>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</si>
  <si>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</si>
  <si>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</si>
  <si>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</si>
  <si>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</si>
  <si>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</si>
  <si>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</si>
  <si>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</si>
  <si>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</si>
  <si>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</si>
  <si>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</si>
  <si>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</si>
  <si>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</si>
  <si>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</si>
  <si>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</si>
  <si>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</si>
  <si>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</si>
  <si>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</si>
  <si>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</si>
  <si>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</si>
  <si>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</si>
  <si>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</si>
  <si>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</si>
  <si>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</si>
  <si>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</si>
  <si>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</si>
  <si>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</si>
  <si>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</si>
  <si>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</si>
  <si>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</si>
  <si>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</si>
  <si>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</si>
  <si>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</si>
  <si>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</si>
  <si>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</si>
  <si>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</si>
  <si>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</si>
  <si>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</si>
  <si>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</si>
  <si>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</si>
  <si>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</si>
  <si>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</si>
  <si>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</si>
  <si>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</si>
  <si>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</si>
  <si>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</si>
  <si>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</si>
  <si>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</si>
  <si>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</si>
  <si>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</si>
  <si>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</si>
  <si>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</si>
  <si>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</si>
  <si>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</si>
  <si>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</si>
  <si>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</si>
  <si>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</si>
  <si>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</si>
  <si>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</si>
  <si>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</si>
  <si>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</si>
  <si>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</si>
  <si>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</si>
  <si>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</si>
  <si>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</si>
  <si>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</si>
  <si>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</si>
  <si>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</si>
  <si>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</si>
  <si>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</si>
  <si>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</si>
  <si>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</si>
  <si>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</si>
  <si>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</si>
  <si>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</si>
  <si>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</si>
  <si>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</si>
  <si>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</si>
  <si>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</si>
  <si>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</si>
  <si>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</si>
  <si>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</si>
  <si>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</si>
  <si>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</si>
  <si>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</si>
  <si>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</si>
  <si>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</si>
  <si>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</si>
  <si>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</si>
  <si>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</si>
  <si>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</si>
  <si>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</si>
  <si>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</si>
  <si>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</si>
  <si>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</si>
  <si>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</si>
  <si>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</si>
  <si>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</si>
  <si>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</si>
  <si>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</si>
  <si>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</si>
  <si>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</si>
  <si>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</si>
  <si>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</si>
  <si>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</si>
  <si>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</si>
  <si>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</si>
  <si>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</si>
  <si>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</si>
  <si>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</si>
  <si>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</si>
  <si>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</si>
  <si>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</si>
  <si>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</si>
  <si>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</si>
  <si>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</si>
  <si>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</si>
  <si>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</si>
  <si>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</si>
  <si>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</si>
  <si>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</si>
  <si>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</si>
  <si>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</si>
  <si>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</si>
  <si>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</si>
  <si>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</si>
  <si>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</si>
  <si>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</si>
  <si>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</si>
  <si>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</si>
  <si>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</si>
  <si>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</si>
  <si>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</si>
  <si>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</si>
  <si>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</si>
  <si>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</si>
  <si>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</si>
  <si>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</si>
  <si>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</si>
  <si>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</si>
  <si>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</si>
  <si>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</si>
  <si>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</si>
  <si>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</si>
  <si>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</si>
  <si>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</si>
  <si>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</si>
  <si>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</si>
  <si>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</si>
  <si>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</si>
  <si>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</si>
  <si>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</si>
  <si>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</si>
  <si>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</si>
  <si>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</si>
  <si>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</si>
  <si>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</si>
  <si>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</si>
  <si>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</si>
  <si>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</si>
  <si>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</si>
  <si>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</si>
  <si>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</si>
  <si>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</si>
  <si>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</si>
  <si>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</si>
  <si>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</si>
  <si>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</si>
  <si>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</si>
  <si>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</si>
  <si>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</si>
  <si>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</si>
  <si>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</si>
  <si>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</si>
  <si>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</si>
  <si>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</si>
  <si>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</si>
  <si>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</si>
  <si>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</si>
  <si>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</si>
  <si>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</si>
  <si>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</si>
  <si>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</si>
  <si>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</si>
  <si>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</si>
  <si>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</si>
  <si>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</si>
  <si>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</si>
  <si>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</si>
  <si>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</si>
  <si>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</si>
  <si>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</si>
  <si>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</si>
  <si>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</si>
  <si>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</si>
  <si>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</si>
  <si>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</si>
  <si>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</si>
  <si>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</si>
  <si>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</si>
  <si>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</si>
  <si>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</si>
  <si>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</si>
  <si>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</si>
  <si>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</si>
  <si>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</si>
  <si>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</si>
  <si>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</si>
  <si>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</si>
  <si>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</si>
  <si>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</si>
  <si>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</si>
  <si>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</si>
  <si>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</si>
  <si>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</si>
  <si>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</si>
  <si>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</si>
  <si>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</si>
  <si>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</si>
  <si>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</si>
  <si>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</si>
  <si>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</si>
  <si>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</si>
  <si>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</si>
  <si>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</si>
  <si>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</si>
  <si>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</si>
  <si>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</si>
  <si>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</si>
  <si>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</si>
  <si>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</si>
  <si>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</si>
  <si>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</si>
  <si>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</si>
  <si>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</si>
  <si>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</si>
  <si>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</si>
  <si>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</si>
  <si>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</si>
  <si>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</si>
  <si>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</si>
  <si>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</si>
  <si>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</si>
  <si>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</si>
  <si>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</si>
  <si>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</si>
  <si>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</si>
  <si>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</si>
  <si>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</si>
  <si>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</si>
  <si>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</si>
  <si>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</si>
  <si>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</si>
  <si>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</si>
  <si>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</si>
  <si>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</si>
  <si>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</si>
  <si>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</si>
  <si>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</si>
  <si>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</si>
  <si>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</si>
  <si>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</si>
  <si>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</si>
  <si>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</si>
  <si>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</si>
  <si>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</si>
  <si>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</si>
  <si>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</si>
  <si>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</si>
  <si>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</si>
  <si>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</si>
  <si>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</si>
  <si>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</si>
  <si>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</si>
  <si>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</si>
  <si>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</si>
  <si>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</si>
  <si>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</si>
  <si>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</si>
  <si>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</si>
  <si>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</si>
  <si>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</si>
  <si>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</si>
  <si>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</si>
  <si>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</si>
  <si>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</si>
  <si>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</si>
  <si>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</si>
  <si>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</si>
  <si>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</si>
  <si>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</si>
  <si>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</si>
  <si>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</si>
  <si>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</si>
  <si>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</si>
  <si>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</si>
  <si>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</si>
  <si>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</si>
  <si>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</si>
  <si>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</si>
  <si>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</si>
  <si>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</si>
  <si>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</si>
  <si>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</si>
  <si>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</si>
  <si>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</si>
  <si>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</si>
  <si>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</si>
  <si>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</si>
  <si>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</si>
  <si>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</si>
  <si>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</si>
  <si>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</si>
  <si>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</si>
  <si>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</si>
  <si>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</si>
  <si>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</si>
  <si>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</si>
  <si>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</si>
  <si>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</si>
  <si>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</si>
  <si>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</si>
  <si>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</si>
  <si>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</si>
  <si>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</si>
  <si>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</si>
  <si>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</si>
  <si>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</si>
  <si>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</si>
  <si>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</si>
  <si>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</si>
  <si>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</si>
  <si>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</si>
  <si>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</si>
  <si>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</si>
  <si>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</si>
  <si>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</si>
  <si>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</si>
  <si>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</si>
  <si>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</si>
  <si>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</si>
  <si>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</si>
  <si>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</si>
  <si>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</si>
  <si>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</si>
  <si>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</si>
  <si>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</si>
  <si>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</si>
  <si>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</si>
  <si>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</si>
  <si>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</si>
  <si>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</si>
  <si>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</si>
  <si>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</si>
  <si>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</si>
  <si>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</si>
  <si>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</si>
  <si>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</si>
  <si>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</si>
  <si>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</si>
  <si>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</si>
  <si>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</si>
  <si>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</si>
  <si>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</si>
  <si>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</si>
  <si>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</si>
  <si>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</si>
  <si>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</si>
  <si>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</si>
  <si>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</si>
  <si>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</si>
  <si>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</si>
  <si>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</si>
  <si>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</si>
  <si>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</si>
  <si>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</si>
  <si>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</si>
  <si>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</si>
  <si>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</si>
  <si>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</si>
  <si>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</si>
  <si>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</si>
  <si>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</si>
  <si>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</si>
  <si>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</si>
  <si>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</si>
  <si>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</si>
  <si>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</si>
  <si>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</si>
  <si>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</si>
  <si>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</si>
  <si>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</si>
  <si>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</si>
  <si>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</si>
  <si>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</si>
  <si>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</si>
  <si>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</si>
  <si>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</si>
  <si>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</si>
  <si>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</si>
  <si>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</si>
  <si>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</si>
  <si>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</si>
  <si>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</si>
  <si>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</si>
  <si>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</si>
  <si>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</si>
  <si>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</si>
  <si>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</si>
  <si>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</si>
  <si>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</si>
  <si>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</si>
  <si>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</si>
  <si>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</si>
  <si>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</si>
  <si>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</si>
  <si>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</si>
  <si>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</si>
  <si>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</si>
  <si>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</si>
  <si>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</si>
  <si>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</si>
  <si>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</si>
  <si>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</si>
  <si>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</si>
  <si>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</si>
  <si>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</si>
  <si>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</si>
  <si>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</si>
  <si>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</si>
  <si>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</si>
  <si>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</si>
  <si>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</si>
  <si>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</si>
  <si>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</si>
  <si>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</si>
  <si>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</si>
  <si>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</si>
  <si>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</si>
  <si>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</si>
  <si>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</si>
  <si>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</si>
  <si>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</si>
  <si>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</si>
  <si>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</si>
  <si>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</si>
  <si>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</si>
  <si>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</si>
  <si>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</si>
  <si>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</si>
  <si>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</si>
  <si>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</si>
  <si>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</si>
  <si>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</si>
  <si>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</si>
  <si>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</si>
  <si>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</si>
  <si>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</si>
  <si>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</si>
  <si>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</si>
  <si>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</si>
  <si>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</si>
  <si>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</si>
  <si>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</si>
  <si>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</si>
  <si>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</si>
  <si>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</si>
  <si>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</si>
  <si>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</si>
  <si>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</si>
  <si>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</si>
  <si>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</si>
  <si>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</si>
  <si>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</si>
  <si>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</si>
  <si>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</si>
  <si>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</si>
  <si>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</si>
  <si>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</si>
  <si>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</si>
  <si>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</si>
  <si>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</si>
  <si>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</si>
  <si>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</si>
  <si>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</si>
  <si>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</si>
  <si>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</si>
  <si>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</si>
  <si>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</si>
  <si>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</si>
  <si>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</si>
  <si>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</si>
  <si>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</si>
  <si>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</si>
  <si>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</si>
  <si>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</si>
  <si>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</si>
  <si>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</si>
  <si>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</si>
  <si>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</si>
  <si>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</si>
  <si>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</si>
  <si>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</si>
  <si>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</si>
  <si>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</si>
  <si>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</si>
  <si>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</si>
  <si>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</si>
  <si>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</si>
  <si>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</si>
  <si>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</si>
  <si>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</si>
  <si>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</si>
  <si>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</si>
  <si>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</si>
  <si>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</si>
  <si>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</si>
  <si>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</si>
  <si>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</si>
  <si>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</si>
  <si>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</si>
  <si>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</si>
  <si>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</si>
  <si>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</si>
  <si>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</si>
  <si>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</si>
  <si>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</si>
  <si>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</si>
  <si>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</si>
  <si>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</si>
  <si>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</si>
  <si>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</si>
  <si>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</si>
  <si>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</si>
  <si>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</si>
  <si>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</si>
  <si>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</si>
  <si>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</si>
  <si>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</si>
  <si>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</si>
  <si>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</si>
  <si>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</si>
  <si>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</si>
  <si>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</si>
  <si>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</si>
  <si>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</si>
  <si>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</si>
  <si>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</si>
  <si>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</si>
  <si>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</si>
  <si>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</si>
  <si>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</si>
  <si>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</si>
  <si>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</si>
  <si>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</si>
  <si>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</si>
  <si>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</si>
  <si>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</si>
  <si>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</si>
  <si>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</si>
  <si>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</si>
  <si>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</si>
  <si>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</si>
  <si>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</si>
  <si>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</si>
  <si>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</si>
  <si>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</si>
  <si>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</si>
  <si>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</si>
  <si>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</si>
  <si>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</si>
  <si>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</si>
  <si>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</si>
  <si>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</si>
  <si>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</si>
  <si>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</si>
  <si>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</si>
  <si>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</si>
  <si>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</si>
  <si>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</si>
  <si>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</si>
  <si>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</si>
  <si>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</si>
  <si>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</si>
  <si>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</si>
  <si>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</si>
  <si>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</si>
  <si>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</si>
  <si>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</si>
  <si>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</si>
  <si>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</si>
  <si>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</si>
  <si>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</si>
  <si>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</si>
  <si>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</si>
  <si>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</si>
  <si>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</si>
  <si>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</si>
  <si>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</si>
  <si>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</si>
  <si>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</si>
  <si>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</si>
  <si>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</si>
  <si>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</si>
  <si>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</si>
  <si>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</si>
  <si>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</si>
  <si>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</si>
  <si>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</si>
  <si>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</si>
  <si>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</si>
  <si>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</si>
  <si>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</si>
  <si>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</si>
  <si>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</si>
  <si>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</si>
  <si>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</si>
  <si>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</si>
  <si>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</si>
  <si>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</si>
  <si>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</si>
  <si>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</si>
  <si>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</si>
  <si>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</si>
  <si>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</si>
  <si>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</si>
  <si>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</si>
  <si>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</si>
  <si>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</si>
  <si>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</si>
  <si>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</si>
  <si>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</si>
  <si>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</si>
  <si>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</si>
  <si>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</si>
  <si>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</si>
  <si>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</si>
  <si>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</si>
  <si>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</si>
  <si>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</si>
  <si>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</si>
  <si>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</si>
  <si>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</si>
  <si>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</si>
  <si>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</si>
  <si>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</si>
  <si>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</si>
  <si>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</si>
  <si>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</si>
  <si>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</si>
  <si>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</si>
  <si>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</si>
  <si>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</si>
  <si>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</si>
  <si>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</si>
  <si>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</si>
  <si>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</si>
  <si>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</si>
  <si>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</si>
  <si>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</si>
  <si>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</si>
  <si>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</si>
  <si>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</si>
  <si>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</si>
  <si>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</si>
  <si>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</si>
  <si>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</si>
  <si>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</si>
  <si>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</si>
  <si>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</si>
  <si>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</si>
  <si>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</si>
  <si>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</si>
  <si>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</si>
  <si>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</si>
  <si>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</si>
  <si>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</si>
  <si>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</si>
  <si>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</si>
  <si>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</si>
  <si>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</si>
  <si>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</si>
  <si>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</si>
  <si>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</si>
  <si>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</si>
  <si>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</si>
  <si>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</si>
  <si>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</si>
  <si>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</si>
  <si>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</si>
  <si>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</si>
  <si>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</si>
  <si>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</si>
  <si>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</si>
  <si>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</si>
  <si>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</si>
  <si>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</si>
  <si>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</si>
  <si>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</si>
  <si>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</si>
  <si>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</si>
  <si>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</si>
  <si>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</si>
  <si>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</si>
  <si>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</si>
  <si>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</si>
  <si>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</si>
  <si>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</si>
  <si>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</si>
  <si>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</si>
  <si>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</si>
  <si>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</si>
  <si>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</si>
  <si>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</si>
  <si>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</si>
  <si>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</si>
  <si>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</si>
  <si>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</si>
  <si>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</si>
  <si>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</si>
  <si>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</si>
  <si>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</si>
  <si>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</si>
  <si>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</si>
  <si>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</si>
  <si>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</si>
  <si>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</si>
  <si>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</si>
  <si>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</si>
  <si>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</si>
  <si>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</si>
  <si>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</si>
  <si>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</si>
  <si>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</si>
  <si>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</si>
  <si>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</si>
  <si>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</si>
  <si>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</si>
  <si>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</si>
  <si>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</si>
  <si>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</si>
  <si>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</si>
  <si>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</si>
  <si>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</si>
  <si>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</si>
  <si>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</si>
  <si>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</si>
  <si>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</si>
  <si>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</si>
  <si>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</si>
  <si>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</si>
  <si>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</si>
  <si>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</si>
  <si>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</si>
  <si>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</si>
  <si>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</si>
  <si>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</si>
  <si>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</si>
  <si>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</si>
  <si>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</si>
  <si>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</si>
  <si>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</si>
  <si>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</si>
  <si>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</si>
  <si>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</si>
  <si>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</si>
  <si>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</si>
  <si>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</si>
  <si>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</si>
  <si>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</si>
  <si>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</si>
  <si>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</si>
  <si>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</si>
  <si>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</si>
  <si>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</si>
  <si>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</si>
  <si>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</si>
  <si>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</si>
  <si>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</si>
  <si>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</si>
  <si>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</si>
  <si>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</si>
  <si>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</si>
  <si>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</si>
  <si>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</si>
  <si>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</si>
  <si>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</si>
  <si>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</si>
  <si>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</si>
  <si>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</si>
  <si>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</si>
  <si>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</si>
  <si>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</si>
  <si>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</si>
  <si>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</si>
  <si>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</si>
  <si>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</si>
  <si>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</si>
  <si>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</si>
  <si>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</si>
  <si>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</si>
  <si>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</si>
  <si>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</si>
  <si>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</si>
  <si>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</si>
  <si>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</si>
  <si>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</si>
  <si>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</si>
  <si>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</si>
  <si>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</si>
  <si>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</si>
  <si>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</si>
  <si>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</si>
  <si>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</si>
  <si>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</si>
  <si>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</si>
  <si>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</si>
  <si>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</si>
  <si>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</si>
  <si>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</si>
  <si>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</si>
  <si>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</si>
  <si>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</si>
  <si>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</si>
  <si>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</si>
  <si>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</si>
  <si>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</si>
  <si>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</si>
  <si>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</si>
  <si>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</si>
  <si>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</si>
  <si>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</si>
  <si>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</si>
  <si>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</si>
  <si>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</si>
  <si>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</si>
  <si>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</si>
  <si>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</si>
  <si>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</si>
  <si>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</si>
  <si>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</si>
  <si>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</si>
  <si>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</si>
  <si>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</si>
  <si>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</si>
  <si>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</si>
  <si>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</si>
  <si>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</si>
  <si>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</si>
  <si>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</si>
  <si>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</si>
  <si>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</si>
  <si>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</si>
  <si>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</si>
  <si>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</si>
  <si>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</si>
  <si>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</si>
  <si>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</si>
  <si>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</si>
  <si>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</si>
  <si>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</si>
  <si>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</si>
  <si>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</si>
  <si>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</si>
  <si>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</si>
  <si>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</si>
  <si>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</si>
  <si>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</si>
  <si>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</si>
  <si>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</si>
  <si>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</si>
  <si>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</si>
  <si>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</si>
  <si>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</si>
  <si>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</si>
  <si>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</si>
  <si>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</si>
  <si>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</si>
  <si>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</si>
  <si>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</si>
  <si>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</si>
  <si>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</si>
  <si>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</si>
  <si>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</si>
  <si>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</si>
  <si>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</si>
  <si>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</si>
  <si>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</si>
  <si>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</si>
  <si>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</si>
  <si>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</si>
  <si>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</si>
  <si>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</si>
  <si>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</si>
  <si>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</si>
  <si>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</si>
  <si>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</si>
  <si>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</si>
  <si>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</si>
  <si>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</si>
  <si>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</si>
  <si>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</si>
  <si>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</si>
  <si>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</si>
  <si>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</si>
  <si>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</si>
  <si>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</si>
  <si>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</si>
  <si>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</si>
  <si>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</si>
  <si>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</si>
  <si>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</si>
  <si>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</si>
  <si>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</si>
  <si>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</si>
  <si>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</si>
  <si>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</si>
  <si>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</si>
  <si>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</si>
  <si>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</si>
  <si>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</si>
  <si>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</si>
  <si>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</si>
  <si>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</si>
  <si>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</si>
  <si>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</si>
  <si>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</si>
  <si>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</si>
  <si>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</si>
  <si>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</si>
  <si>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</si>
  <si>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</si>
  <si>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</si>
  <si>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</si>
  <si>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</si>
  <si>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</si>
  <si>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</si>
  <si>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</si>
  <si>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</si>
  <si>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</si>
  <si>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</si>
  <si>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</si>
  <si>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</si>
  <si>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</si>
  <si>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</si>
  <si>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</si>
  <si>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</si>
  <si>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</si>
  <si>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</si>
  <si>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</si>
  <si>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</si>
  <si>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</si>
  <si>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</si>
  <si>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</si>
  <si>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</si>
  <si>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</si>
  <si>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</si>
  <si>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</si>
  <si>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</si>
  <si>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</si>
  <si>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</si>
  <si>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</si>
  <si>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</si>
  <si>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</si>
  <si>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</si>
  <si>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</si>
  <si>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</si>
  <si>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</si>
  <si>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</si>
  <si>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</si>
  <si>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</si>
  <si>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</si>
  <si>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</si>
  <si>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</si>
  <si>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</si>
  <si>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</si>
  <si>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</si>
  <si>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</si>
  <si>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</si>
  <si>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</si>
  <si>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</si>
  <si>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</si>
  <si>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</si>
  <si>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</si>
  <si>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</si>
  <si>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</si>
  <si>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</si>
  <si>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</si>
  <si>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</si>
  <si>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</si>
  <si>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</si>
  <si>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</si>
  <si>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</si>
  <si>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</si>
  <si>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</si>
  <si>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</si>
  <si>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</si>
  <si>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</si>
  <si>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</si>
  <si>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</si>
  <si>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</si>
  <si>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</si>
  <si>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</si>
  <si>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</si>
  <si>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</si>
  <si>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</si>
  <si>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</si>
  <si>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</si>
  <si>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</si>
  <si>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</si>
  <si>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</si>
  <si>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</si>
  <si>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</si>
  <si>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</si>
  <si>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</si>
  <si>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</si>
  <si>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</si>
  <si>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</si>
  <si>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</si>
  <si>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</si>
  <si>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</si>
  <si>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</si>
  <si>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</si>
  <si>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</si>
  <si>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</si>
  <si>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</si>
  <si>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</si>
  <si>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</si>
  <si>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</si>
  <si>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</si>
  <si>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</si>
  <si>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</si>
  <si>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</si>
  <si>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</si>
  <si>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</si>
  <si>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</si>
  <si>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</si>
  <si>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</si>
  <si>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</si>
  <si>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</si>
  <si>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</si>
  <si>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</si>
  <si>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</si>
  <si>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</si>
  <si>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</si>
  <si>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</si>
  <si>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</si>
  <si>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</si>
  <si>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</si>
  <si>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</si>
  <si>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</si>
  <si>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</si>
  <si>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</si>
  <si>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</si>
  <si>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</si>
  <si>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</si>
  <si>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</si>
  <si>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</si>
  <si>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</si>
  <si>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</si>
  <si>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</si>
  <si>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</si>
  <si>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</si>
  <si>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</si>
  <si>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</si>
  <si>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</si>
  <si>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</si>
  <si>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</si>
  <si>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</si>
  <si>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</si>
  <si>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</si>
  <si>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</si>
  <si>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</si>
  <si>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</si>
  <si>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</si>
  <si>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</si>
  <si>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</si>
  <si>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</si>
  <si>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</si>
  <si>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</si>
  <si>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</si>
  <si>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</si>
  <si>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</si>
  <si>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</si>
  <si>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</si>
  <si>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</si>
  <si>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</si>
  <si>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</si>
  <si>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</si>
  <si>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</si>
  <si>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</si>
  <si>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</si>
  <si>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</si>
  <si>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</si>
  <si>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</si>
  <si>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</si>
  <si>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</si>
  <si>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</si>
  <si>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</si>
  <si>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</si>
  <si>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</si>
  <si>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</si>
  <si>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</si>
  <si>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</si>
  <si>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</si>
  <si>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</si>
  <si>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</si>
  <si>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</si>
  <si>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</si>
  <si>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</si>
  <si>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</si>
  <si>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</si>
  <si>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</si>
  <si>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</si>
  <si>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</si>
  <si>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</si>
  <si>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</si>
  <si>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</si>
  <si>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</si>
  <si>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</si>
  <si>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</si>
  <si>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</si>
  <si>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</si>
  <si>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</si>
  <si>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</si>
  <si>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</si>
  <si>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</si>
  <si>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</si>
  <si>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</si>
  <si>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</si>
  <si>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</si>
  <si>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</si>
  <si>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</si>
  <si>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</si>
  <si>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</si>
  <si>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</si>
  <si>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</si>
  <si>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</si>
  <si>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</si>
  <si>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</si>
  <si>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</si>
  <si>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</si>
  <si>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</si>
  <si>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</si>
  <si>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</si>
  <si>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</si>
  <si>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</si>
  <si>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</si>
  <si>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</si>
  <si>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</si>
  <si>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</si>
  <si>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</si>
  <si>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</si>
  <si>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</si>
  <si>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</si>
  <si>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</si>
  <si>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</si>
  <si>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</si>
  <si>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</si>
  <si>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</si>
  <si>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</si>
  <si>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</si>
  <si>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</si>
  <si>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</si>
  <si>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</si>
  <si>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</si>
  <si>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</si>
  <si>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</si>
  <si>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</si>
  <si>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</si>
  <si>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</si>
  <si>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</si>
  <si>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</si>
  <si>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</si>
  <si>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</si>
  <si>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</si>
  <si>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</si>
  <si>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</si>
  <si>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</si>
  <si>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</si>
  <si>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</si>
  <si>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</si>
  <si>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</si>
  <si>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</si>
  <si>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</si>
  <si>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</si>
  <si>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</si>
  <si>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</si>
  <si>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</si>
  <si>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</si>
  <si>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</si>
  <si>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</si>
  <si>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</si>
  <si>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</si>
  <si>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</si>
  <si>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</si>
  <si>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</si>
  <si>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</si>
  <si>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</si>
  <si>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</si>
  <si>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</si>
  <si>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</si>
  <si>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</si>
  <si>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</si>
  <si>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</si>
  <si>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</si>
  <si>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</si>
  <si>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</si>
  <si>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</si>
  <si>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</si>
  <si>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</si>
  <si>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</si>
  <si>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</si>
  <si>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</si>
  <si>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</si>
  <si>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</si>
  <si>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</si>
  <si>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</si>
  <si>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</si>
  <si>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</si>
  <si>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</si>
  <si>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</si>
  <si>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</si>
  <si>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</si>
  <si>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</si>
  <si>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</si>
  <si>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</si>
  <si>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</si>
  <si>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</si>
  <si>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</si>
  <si>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</si>
  <si>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</si>
  <si>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</si>
  <si>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</si>
  <si>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</si>
  <si>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</si>
  <si>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</si>
  <si>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</si>
  <si>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</si>
  <si>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</si>
  <si>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</si>
  <si>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</si>
  <si>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</si>
  <si>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</si>
  <si>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</si>
  <si>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</si>
  <si>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</si>
  <si>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</si>
  <si>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</si>
  <si>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</si>
  <si>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</si>
  <si>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</si>
  <si>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</si>
  <si>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</si>
  <si>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</si>
  <si>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</si>
  <si>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</si>
  <si>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</si>
  <si>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</si>
  <si>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</si>
  <si>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</si>
  <si>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</si>
  <si>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</si>
  <si>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</si>
  <si>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</si>
  <si>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</si>
  <si>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</si>
  <si>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</si>
  <si>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</si>
  <si>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</si>
  <si>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</si>
  <si>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</si>
  <si>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</si>
  <si>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</si>
  <si>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</si>
  <si>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</si>
  <si>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</si>
  <si>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</si>
  <si>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</si>
  <si>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</si>
  <si>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</si>
  <si>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</si>
  <si>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</si>
  <si>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</si>
  <si>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</si>
  <si>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</si>
  <si>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</si>
  <si>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</si>
  <si>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</si>
  <si>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</si>
  <si>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</si>
  <si>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</si>
  <si>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</si>
  <si>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</si>
  <si>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</si>
  <si>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</si>
  <si>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</si>
  <si>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</si>
  <si>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</si>
  <si>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</si>
  <si>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</si>
  <si>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</si>
  <si>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</si>
  <si>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</si>
  <si>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</si>
  <si>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</si>
  <si>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</si>
  <si>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</si>
  <si>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</si>
  <si>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</si>
  <si>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</si>
  <si>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</si>
  <si>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</si>
  <si>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</si>
  <si>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</si>
  <si>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</si>
  <si>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</si>
  <si>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</si>
  <si>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</si>
  <si>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</si>
  <si>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</si>
  <si>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</si>
  <si>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</si>
  <si>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</si>
  <si>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</si>
  <si>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</si>
  <si>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</si>
  <si>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</si>
  <si>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</si>
  <si>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</si>
  <si>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</si>
  <si>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</si>
  <si>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</si>
  <si>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</si>
  <si>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</si>
  <si>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</si>
  <si>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</si>
  <si>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</si>
  <si>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</si>
  <si>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</si>
  <si>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</si>
  <si>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</si>
  <si>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</si>
  <si>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</si>
  <si>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</si>
  <si>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</si>
  <si>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</si>
  <si>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</si>
  <si>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</si>
  <si>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</si>
  <si>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</si>
  <si>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</si>
  <si>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</si>
  <si>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</si>
  <si>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</si>
  <si>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</si>
  <si>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</si>
  <si>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</si>
  <si>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</si>
  <si>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</si>
  <si>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</si>
  <si>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</si>
  <si>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</si>
  <si>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</si>
  <si>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</si>
  <si>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</si>
  <si>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</si>
  <si>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</si>
  <si>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</si>
  <si>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</si>
  <si>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</si>
  <si>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</si>
  <si>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</si>
  <si>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</si>
  <si>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</si>
  <si>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</si>
  <si>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</si>
  <si>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</si>
  <si>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</si>
  <si>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</si>
  <si>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</si>
  <si>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</si>
  <si>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</si>
  <si>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</si>
  <si>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</si>
  <si>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</si>
  <si>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</si>
  <si>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</si>
  <si>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</si>
  <si>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</si>
  <si>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</si>
  <si>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</si>
  <si>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</si>
  <si>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</si>
  <si>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</si>
  <si>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</si>
  <si>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</si>
  <si>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</si>
  <si>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</si>
  <si>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</si>
  <si>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</si>
  <si>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</si>
  <si>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</si>
  <si>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</si>
  <si>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</si>
  <si>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</si>
  <si>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</si>
  <si>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</si>
  <si>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</si>
  <si>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</si>
  <si>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</si>
  <si>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</si>
  <si>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</si>
  <si>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</si>
  <si>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</si>
  <si>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</si>
  <si>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</si>
  <si>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</si>
  <si>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</si>
  <si>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</si>
  <si>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</si>
  <si>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</si>
  <si>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</si>
  <si>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</si>
  <si>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</si>
  <si>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</si>
  <si>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</si>
  <si>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</si>
  <si>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</si>
  <si>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</si>
  <si>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</si>
  <si>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</si>
  <si>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</si>
  <si>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</si>
  <si>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</si>
  <si>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</si>
  <si>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</si>
  <si>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</si>
  <si>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</si>
  <si>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</si>
  <si>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</si>
  <si>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</si>
  <si>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</si>
  <si>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</si>
  <si>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</si>
  <si>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</si>
  <si>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</si>
  <si>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</si>
  <si>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</si>
  <si>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</si>
  <si>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</si>
  <si>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</si>
  <si>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</si>
  <si>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</si>
  <si>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</si>
  <si>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</si>
  <si>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</si>
  <si>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</si>
  <si>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</si>
  <si>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</si>
  <si>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</si>
  <si>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</si>
  <si>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</si>
  <si>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</si>
  <si>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</si>
  <si>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</si>
  <si>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</si>
  <si>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</si>
  <si>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</si>
  <si>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</si>
  <si>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</si>
  <si>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</si>
  <si>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</si>
  <si>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</si>
  <si>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</si>
  <si>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</si>
  <si>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</si>
  <si>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</si>
  <si>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</si>
  <si>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</si>
  <si>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</si>
  <si>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</si>
  <si>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</si>
  <si>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</si>
  <si>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</si>
  <si>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</si>
  <si>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</si>
  <si>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</si>
  <si>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</si>
  <si>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</si>
  <si>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</si>
  <si>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</si>
  <si>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</si>
  <si>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</si>
  <si>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</si>
  <si>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</si>
  <si>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</si>
  <si>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</si>
  <si>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</si>
  <si>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</si>
  <si>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</si>
  <si>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</si>
  <si>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</si>
  <si>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</si>
  <si>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</si>
  <si>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</si>
  <si>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</si>
  <si>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</si>
  <si>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</si>
  <si>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</si>
  <si>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</si>
  <si>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</si>
  <si>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</si>
  <si>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</si>
  <si>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</si>
  <si>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</si>
  <si>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</si>
  <si>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</si>
  <si>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</si>
  <si>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</si>
  <si>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</si>
  <si>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</si>
  <si>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</si>
  <si>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</si>
  <si>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</si>
  <si>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</si>
  <si>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</si>
  <si>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</si>
  <si>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</si>
  <si>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</si>
  <si>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</si>
  <si>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</si>
  <si>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</si>
  <si>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</si>
  <si>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</si>
  <si>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</si>
  <si>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</si>
  <si>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</si>
  <si>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</si>
  <si>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</si>
  <si>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</si>
  <si>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</si>
  <si>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</si>
  <si>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</si>
  <si>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</si>
  <si>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</si>
  <si>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</si>
  <si>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</si>
  <si>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</si>
  <si>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</si>
  <si>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</si>
  <si>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</si>
  <si>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</si>
  <si>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</si>
  <si>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</si>
  <si>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</si>
  <si>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</si>
  <si>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</si>
  <si>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</si>
  <si>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</si>
  <si>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</si>
  <si>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</si>
  <si>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</si>
  <si>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</si>
  <si>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</si>
  <si>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</si>
  <si>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</si>
  <si>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</si>
  <si>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</si>
  <si>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</si>
  <si>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</si>
  <si>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</si>
  <si>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</si>
  <si>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</si>
  <si>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</si>
  <si>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</si>
  <si>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</si>
  <si>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</si>
  <si>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</si>
  <si>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</si>
  <si>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</si>
  <si>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</si>
  <si>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</si>
  <si>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</si>
  <si>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</si>
  <si>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</si>
  <si>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</si>
  <si>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</si>
  <si>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</si>
  <si>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</si>
  <si>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</si>
  <si>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</si>
  <si>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</si>
  <si>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</si>
  <si>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</si>
  <si>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</si>
  <si>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</si>
  <si>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</si>
  <si>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</si>
  <si>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</si>
  <si>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</si>
  <si>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</si>
  <si>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</si>
  <si>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</si>
  <si>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</si>
  <si>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</si>
  <si>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</si>
  <si>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</si>
  <si>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</si>
  <si>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</si>
  <si>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</si>
  <si>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</si>
  <si>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</si>
  <si>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</si>
  <si>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</si>
  <si>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</si>
  <si>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</si>
  <si>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</si>
  <si>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</si>
  <si>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</si>
  <si>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</si>
  <si>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</si>
  <si>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</si>
  <si>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</si>
  <si>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</si>
  <si>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</si>
  <si>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</si>
  <si>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</si>
  <si>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</si>
  <si>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</si>
  <si>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</si>
  <si>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</si>
  <si>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</si>
  <si>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</si>
  <si>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</si>
  <si>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</si>
  <si>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</si>
  <si>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</si>
  <si>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</si>
  <si>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</si>
  <si>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</si>
  <si>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</si>
  <si>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</si>
  <si>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</si>
  <si>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</si>
  <si>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</si>
  <si>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</si>
  <si>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</si>
  <si>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</si>
  <si>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</si>
  <si>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</si>
  <si>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</si>
  <si>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</si>
  <si>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</si>
  <si>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</si>
  <si>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</si>
  <si>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</si>
  <si>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</si>
  <si>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</si>
  <si>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</si>
  <si>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</si>
  <si>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</si>
  <si>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</si>
  <si>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</si>
  <si>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</si>
  <si>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</si>
  <si>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</si>
  <si>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</si>
  <si>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</si>
  <si>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</si>
  <si>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</si>
  <si>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</si>
  <si>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</si>
  <si>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</si>
  <si>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</si>
  <si>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</si>
  <si>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</si>
  <si>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</si>
  <si>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</si>
  <si>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</si>
  <si>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</si>
  <si>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</si>
  <si>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</si>
  <si>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</si>
  <si>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</si>
  <si>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</si>
  <si>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</si>
  <si>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</si>
  <si>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</si>
  <si>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</si>
  <si>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</si>
  <si>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</si>
  <si>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</si>
  <si>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</si>
  <si>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</si>
  <si>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</si>
  <si>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</si>
  <si>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</si>
  <si>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</si>
  <si>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</si>
  <si>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</si>
  <si>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</si>
  <si>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</si>
  <si>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</si>
  <si>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</si>
  <si>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</si>
  <si>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</si>
  <si>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</si>
  <si>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</si>
  <si>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</si>
  <si>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</si>
  <si>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</si>
  <si>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</si>
  <si>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</si>
  <si>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</si>
  <si>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</si>
  <si>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</si>
  <si>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</si>
  <si>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</si>
  <si>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</si>
  <si>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</si>
  <si>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</si>
  <si>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</si>
  <si>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</si>
  <si>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</si>
  <si>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</si>
  <si>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</si>
  <si>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</si>
  <si>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</si>
  <si>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</si>
  <si>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</si>
  <si>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</si>
  <si>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</si>
  <si>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</si>
  <si>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</si>
  <si>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</si>
  <si>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</si>
  <si>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</si>
  <si>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</si>
  <si>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</si>
  <si>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</si>
  <si>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</si>
  <si>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</si>
  <si>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</si>
  <si>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</si>
  <si>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</si>
  <si>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</si>
  <si>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</si>
  <si>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</si>
  <si>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</si>
  <si>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</si>
  <si>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</si>
  <si>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</si>
  <si>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</si>
  <si>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</si>
  <si>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</si>
  <si>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</si>
  <si>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</si>
  <si>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</si>
  <si>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</si>
  <si>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</si>
  <si>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</si>
  <si>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</si>
  <si>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</si>
  <si>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</si>
  <si>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</si>
  <si>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</si>
  <si>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</si>
  <si>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</si>
  <si>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</si>
  <si>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</si>
  <si>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</si>
  <si>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</si>
  <si>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</si>
  <si>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</si>
  <si>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</si>
  <si>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</si>
  <si>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</si>
  <si>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</si>
  <si>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</si>
  <si>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</si>
  <si>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</si>
  <si>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</si>
  <si>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</si>
  <si>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</si>
  <si>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</si>
  <si>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</si>
  <si>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</si>
  <si>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</si>
  <si>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</si>
  <si>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</si>
  <si>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</si>
  <si>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</si>
  <si>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</si>
  <si>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</si>
  <si>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</si>
  <si>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</si>
  <si>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</si>
  <si>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</si>
  <si>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</si>
  <si>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</si>
  <si>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</si>
  <si>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</si>
  <si>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</si>
  <si>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</si>
  <si>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</si>
  <si>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</si>
  <si>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</si>
  <si>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</si>
  <si>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</si>
  <si>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</si>
  <si>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</si>
  <si>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</si>
  <si>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</si>
  <si>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</si>
  <si>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</si>
  <si>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</si>
  <si>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</si>
  <si>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</si>
  <si>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</si>
  <si>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</si>
  <si>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</si>
  <si>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</si>
  <si>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</si>
  <si>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</si>
  <si>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</si>
  <si>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</si>
  <si>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</si>
  <si>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</si>
  <si>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</si>
  <si>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</si>
  <si>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</si>
  <si>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</si>
  <si>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</si>
  <si>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</si>
  <si>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</si>
  <si>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</si>
  <si>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</si>
  <si>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</si>
  <si>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</si>
  <si>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</si>
  <si>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</si>
  <si>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</si>
  <si>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</si>
  <si>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</si>
  <si>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</si>
  <si>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</si>
  <si>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</si>
  <si>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</si>
  <si>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</si>
  <si>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</si>
  <si>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</si>
  <si>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</si>
  <si>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</si>
  <si>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</si>
  <si>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</si>
  <si>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</si>
  <si>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</si>
  <si>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</si>
  <si>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</si>
  <si>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</si>
  <si>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</si>
  <si>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</si>
  <si>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</si>
  <si>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</si>
  <si>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</si>
  <si>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</si>
  <si>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</si>
  <si>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</si>
  <si>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</si>
  <si>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</si>
  <si>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</si>
  <si>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</si>
  <si>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</si>
  <si>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</si>
  <si>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</si>
  <si>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</si>
  <si>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</si>
  <si>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</si>
  <si>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</si>
  <si>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</si>
  <si>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</si>
  <si>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</si>
  <si>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</si>
  <si>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</si>
  <si>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</si>
  <si>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</si>
  <si>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</si>
  <si>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</si>
  <si>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</si>
  <si>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</si>
  <si>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</si>
  <si>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</si>
  <si>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</si>
  <si>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</si>
  <si>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</si>
  <si>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</si>
  <si>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</si>
  <si>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</si>
  <si>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</si>
  <si>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</si>
  <si>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</si>
  <si>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</si>
  <si>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</si>
  <si>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</si>
  <si>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</si>
  <si>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</si>
  <si>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</si>
  <si>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</si>
  <si>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</si>
  <si>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</si>
  <si>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</si>
  <si>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</si>
  <si>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</si>
  <si>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</si>
  <si>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</si>
  <si>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</si>
  <si>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</si>
  <si>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</si>
  <si>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</si>
  <si>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</si>
  <si>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</si>
  <si>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</si>
  <si>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</si>
  <si>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</si>
  <si>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</si>
  <si>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</si>
  <si>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</si>
  <si>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</si>
  <si>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</si>
  <si>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</si>
  <si>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</si>
  <si>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</si>
  <si>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</si>
  <si>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</si>
  <si>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</si>
  <si>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</si>
  <si>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</si>
  <si>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</si>
  <si>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</si>
  <si>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</si>
  <si>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</si>
  <si>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</si>
  <si>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</si>
  <si>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</si>
  <si>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</si>
  <si>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</si>
  <si>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</si>
  <si>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</si>
  <si>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</si>
  <si>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</si>
  <si>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</si>
  <si>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</si>
  <si>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</si>
  <si>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</si>
  <si>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</si>
  <si>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</si>
  <si>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</si>
  <si>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</si>
  <si>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</si>
  <si>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</si>
  <si>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</si>
  <si>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</si>
  <si>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</si>
  <si>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</si>
  <si>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</si>
  <si>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</si>
  <si>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</si>
  <si>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</si>
  <si>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</si>
  <si>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</si>
  <si>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</si>
  <si>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</si>
  <si>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</si>
  <si>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</si>
  <si>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</si>
  <si>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</si>
  <si>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</si>
  <si>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</si>
  <si>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</si>
  <si>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</si>
  <si>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</si>
  <si>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</si>
  <si>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</si>
  <si>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</si>
  <si>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</si>
  <si>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</si>
  <si>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</si>
  <si>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</si>
  <si>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</si>
  <si>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</si>
  <si>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</si>
  <si>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</si>
  <si>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</si>
  <si>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</si>
  <si>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</si>
  <si>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</si>
  <si>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</si>
  <si>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</si>
  <si>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</si>
  <si>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</si>
  <si>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</si>
  <si>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</si>
  <si>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</si>
  <si>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</si>
  <si>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</si>
  <si>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</si>
  <si>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</si>
  <si>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</si>
  <si>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</si>
  <si>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</si>
  <si>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</si>
  <si>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</si>
  <si>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</si>
  <si>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</si>
  <si>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</si>
  <si>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</si>
  <si>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</si>
  <si>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</si>
  <si>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</si>
  <si>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</si>
  <si>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</si>
  <si>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</si>
  <si>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</si>
  <si>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</si>
  <si>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</si>
  <si>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</si>
  <si>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</si>
  <si>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</si>
  <si>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</si>
  <si>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</si>
  <si>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</si>
  <si>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</si>
  <si>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</si>
  <si>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</si>
  <si>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</si>
  <si>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</si>
  <si>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</si>
  <si>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</si>
  <si>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</si>
  <si>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</si>
  <si>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</si>
  <si>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</si>
  <si>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</si>
  <si>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</si>
  <si>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</si>
  <si>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</si>
  <si>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</si>
  <si>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</si>
  <si>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</si>
  <si>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</si>
  <si>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</si>
  <si>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</si>
  <si>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</si>
  <si>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</si>
  <si>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</si>
  <si>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</si>
  <si>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</si>
  <si>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</si>
  <si>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</si>
  <si>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</si>
  <si>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</si>
  <si>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</si>
  <si>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</si>
  <si>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</si>
  <si>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</si>
  <si>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</si>
  <si>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</si>
  <si>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</si>
  <si>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</si>
  <si>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</si>
  <si>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</si>
  <si>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</si>
  <si>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</si>
  <si>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</si>
  <si>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</si>
  <si>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</si>
  <si>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</si>
  <si>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</si>
  <si>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</si>
  <si>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</si>
  <si>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</si>
  <si>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</si>
  <si>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</si>
  <si>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</si>
  <si>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</si>
  <si>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</si>
  <si>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</si>
  <si>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</si>
  <si>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</si>
  <si>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</si>
  <si>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</si>
  <si>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</si>
  <si>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</si>
  <si>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</si>
  <si>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</si>
  <si>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</si>
  <si>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</si>
  <si>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</si>
  <si>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</si>
  <si>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</si>
  <si>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</si>
  <si>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</si>
  <si>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</si>
  <si>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</si>
  <si>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</si>
  <si>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</si>
  <si>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</si>
  <si>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</si>
  <si>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</si>
  <si>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</si>
  <si>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</si>
  <si>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</si>
  <si>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</si>
  <si>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</si>
  <si>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</si>
  <si>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</si>
  <si>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</si>
  <si>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</si>
  <si>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</si>
  <si>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</si>
  <si>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</si>
  <si>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</si>
  <si>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</si>
  <si>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</si>
  <si>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</si>
  <si>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</si>
  <si>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</si>
  <si>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</si>
  <si>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</si>
  <si>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</si>
  <si>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</si>
  <si>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</si>
  <si>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</si>
  <si>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</si>
  <si>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</si>
  <si>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</si>
  <si>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</si>
  <si>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</si>
  <si>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</si>
  <si>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</si>
  <si>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</si>
  <si>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</si>
  <si>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</si>
  <si>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</si>
  <si>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</si>
  <si>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</si>
  <si>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</si>
  <si>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</si>
  <si>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</si>
  <si>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</si>
  <si>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</si>
  <si>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</si>
  <si>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</si>
  <si>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</si>
  <si>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</si>
  <si>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</si>
  <si>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</si>
  <si>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</si>
  <si>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</si>
  <si>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</si>
  <si>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</si>
  <si>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</si>
  <si>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</si>
  <si>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</si>
  <si>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</si>
  <si>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</si>
  <si>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</si>
  <si>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</si>
  <si>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</si>
  <si>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</si>
  <si>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</si>
  <si>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</si>
  <si>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</si>
  <si>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</si>
  <si>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</si>
  <si>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</si>
  <si>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</si>
  <si>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</si>
  <si>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</si>
  <si>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</si>
  <si>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</si>
  <si>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</si>
  <si>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</si>
  <si>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</si>
  <si>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</si>
  <si>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</si>
  <si>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</si>
  <si>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</si>
  <si>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</si>
  <si>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</si>
  <si>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</si>
  <si>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</si>
  <si>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</si>
  <si>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</si>
  <si>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</si>
  <si>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</si>
  <si>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</si>
  <si>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</si>
  <si>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</si>
  <si>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</si>
  <si>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</si>
  <si>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</si>
  <si>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</si>
  <si>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</si>
  <si>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</si>
  <si>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</si>
  <si>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</si>
  <si>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</si>
  <si>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</si>
  <si>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</si>
  <si>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</si>
  <si>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</si>
  <si>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</si>
  <si>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</si>
  <si>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</si>
  <si>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</si>
  <si>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</si>
  <si>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</si>
  <si>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</si>
  <si>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</si>
  <si>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</si>
  <si>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</si>
  <si>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</si>
  <si>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</si>
  <si>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</si>
  <si>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</si>
  <si>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</si>
  <si>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</si>
  <si>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</si>
  <si>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</si>
  <si>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</si>
  <si>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</si>
  <si>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</si>
  <si>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</si>
  <si>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</si>
  <si>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</si>
  <si>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</si>
  <si>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</si>
  <si>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</si>
  <si>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</si>
  <si>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</si>
  <si>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</si>
  <si>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</si>
  <si>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</si>
  <si>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</si>
  <si>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</si>
  <si>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</si>
  <si>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</si>
  <si>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</si>
  <si>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</si>
  <si>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</si>
  <si>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</si>
  <si>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</si>
  <si>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</si>
  <si>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</si>
  <si>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</si>
  <si>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</si>
  <si>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</si>
  <si>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</si>
  <si>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</si>
  <si>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</si>
  <si>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</si>
  <si>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</si>
  <si>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</si>
  <si>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</si>
  <si>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</si>
  <si>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</si>
  <si>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</si>
  <si>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</si>
  <si>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</si>
  <si>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</si>
  <si>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</si>
  <si>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</si>
  <si>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</si>
  <si>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</si>
  <si>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</si>
  <si>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</si>
  <si>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</si>
  <si>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</si>
  <si>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</si>
  <si>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</si>
  <si>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</si>
  <si>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</si>
  <si>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</si>
  <si>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</si>
  <si>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</si>
  <si>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</si>
  <si>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</si>
  <si>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</si>
  <si>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</si>
  <si>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</si>
  <si>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</si>
  <si>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</si>
  <si>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</si>
  <si>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</si>
  <si>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</si>
  <si>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</si>
  <si>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</si>
  <si>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</si>
  <si>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</si>
  <si>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</si>
  <si>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</si>
  <si>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</si>
  <si>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</si>
  <si>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</si>
  <si>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</si>
  <si>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</si>
  <si>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</si>
  <si>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</si>
  <si>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</si>
  <si>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</si>
  <si>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</si>
  <si>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</si>
  <si>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</si>
  <si>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</si>
  <si>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</si>
  <si>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</si>
  <si>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</si>
  <si>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</si>
  <si>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</si>
  <si>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</si>
  <si>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</si>
  <si>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</si>
  <si>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</si>
  <si>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</si>
  <si>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</si>
  <si>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</si>
  <si>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</si>
  <si>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</si>
  <si>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</si>
  <si>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</si>
  <si>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</si>
  <si>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</si>
  <si>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</si>
  <si>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</si>
  <si>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</si>
  <si>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</si>
  <si>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</si>
  <si>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</si>
  <si>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</si>
  <si>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</si>
  <si>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</si>
  <si>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</si>
  <si>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</si>
  <si>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</si>
  <si>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</si>
  <si>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</si>
  <si>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</si>
  <si>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</si>
  <si>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</si>
  <si>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</si>
  <si>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</si>
  <si>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</si>
  <si>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</si>
  <si>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</si>
  <si>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</si>
  <si>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</si>
  <si>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</si>
  <si>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</si>
  <si>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</si>
  <si>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</si>
  <si>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</si>
  <si>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</si>
  <si>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</si>
  <si>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</si>
  <si>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</si>
  <si>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</si>
  <si>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</si>
  <si>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</si>
  <si>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</si>
  <si>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</si>
  <si>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</si>
  <si>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</si>
  <si>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</si>
  <si>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</si>
  <si>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</si>
  <si>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</si>
  <si>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</si>
  <si>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</si>
  <si>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</si>
  <si>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</si>
  <si>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</si>
  <si>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</si>
  <si>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</si>
  <si>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</si>
  <si>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</si>
  <si>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</si>
  <si>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</si>
  <si>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</si>
  <si>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</si>
  <si>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</si>
  <si>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</si>
  <si>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</si>
  <si>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</si>
  <si>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</si>
  <si>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</si>
  <si>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</si>
  <si>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</si>
  <si>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</si>
  <si>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</si>
  <si>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</si>
  <si>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</si>
  <si>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</si>
  <si>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</si>
  <si>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</si>
  <si>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</si>
  <si>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</si>
  <si>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</si>
  <si>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</si>
  <si>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</si>
  <si>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</si>
  <si>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</si>
  <si>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</si>
  <si>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</si>
  <si>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</si>
  <si>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</si>
  <si>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</si>
  <si>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</si>
  <si>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</si>
  <si>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</si>
  <si>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</si>
  <si>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</si>
  <si>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</si>
  <si>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</si>
  <si>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</si>
  <si>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</si>
  <si>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</si>
  <si>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</si>
  <si>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</si>
  <si>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</si>
  <si>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</si>
  <si>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</si>
  <si>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</si>
  <si>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</si>
  <si>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</si>
  <si>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</si>
  <si>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</si>
  <si>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</si>
  <si>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</si>
  <si>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</si>
  <si>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</si>
  <si>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</si>
  <si>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</si>
  <si>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</si>
  <si>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</si>
  <si>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</si>
  <si>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</si>
  <si>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</si>
  <si>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</si>
  <si>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</si>
  <si>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</si>
  <si>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</si>
  <si>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</si>
  <si>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</si>
  <si>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</si>
  <si>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</si>
  <si>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</si>
  <si>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</si>
  <si>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</si>
  <si>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</si>
  <si>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</si>
  <si>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</si>
  <si>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</si>
  <si>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</si>
  <si>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</si>
  <si>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</si>
  <si>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</si>
  <si>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</si>
  <si>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</si>
  <si>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</si>
  <si>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</si>
  <si>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</si>
  <si>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</si>
  <si>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</si>
  <si>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</si>
  <si>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</si>
  <si>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</si>
  <si>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</si>
  <si>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</si>
  <si>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</si>
  <si>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</si>
  <si>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</si>
  <si>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</si>
  <si>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</si>
  <si>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</si>
  <si>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</si>
  <si>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</si>
  <si>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</si>
  <si>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</si>
  <si>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</si>
  <si>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</si>
  <si>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</si>
  <si>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</si>
  <si>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</si>
  <si>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</si>
  <si>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</si>
  <si>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</si>
  <si>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</si>
  <si>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</si>
  <si>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</si>
  <si>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</si>
  <si>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</si>
  <si>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</si>
  <si>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</si>
  <si>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</si>
  <si>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</si>
  <si>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</si>
  <si>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</si>
  <si>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</si>
  <si>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</si>
  <si>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</si>
  <si>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</si>
  <si>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</si>
  <si>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</si>
  <si>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</si>
  <si>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</si>
  <si>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</si>
  <si>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</si>
  <si>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</si>
  <si>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</si>
  <si>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</si>
  <si>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</si>
  <si>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</si>
  <si>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</si>
  <si>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</si>
  <si>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</si>
  <si>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</si>
  <si>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</si>
  <si>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</si>
  <si>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</si>
  <si>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</si>
  <si>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</si>
  <si>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</si>
  <si>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</si>
  <si>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</si>
  <si>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</si>
  <si>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</si>
  <si>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</si>
  <si>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</si>
  <si>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</si>
  <si>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</si>
  <si>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</si>
  <si>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</si>
  <si>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</si>
  <si>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</si>
  <si>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</si>
  <si>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</si>
  <si>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</si>
  <si>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</si>
  <si>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</si>
  <si>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</si>
  <si>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</si>
  <si>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</si>
  <si>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</si>
  <si>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</si>
  <si>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</si>
  <si>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</si>
  <si>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</si>
  <si>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</si>
  <si>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</si>
  <si>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</si>
  <si>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</si>
  <si>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</si>
  <si>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</si>
  <si>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</si>
  <si>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</si>
  <si>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</si>
  <si>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</si>
  <si>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</si>
  <si>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</si>
  <si>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</si>
  <si>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</si>
  <si>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</si>
  <si>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</si>
  <si>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</si>
  <si>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</si>
  <si>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</si>
  <si>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</si>
  <si>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</si>
  <si>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</si>
  <si>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</si>
  <si>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</si>
  <si>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</si>
  <si>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</si>
  <si>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</si>
  <si>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</si>
  <si>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</si>
  <si>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</si>
  <si>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</si>
  <si>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</si>
  <si>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</si>
  <si>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</si>
  <si>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</si>
  <si>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</si>
  <si>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</si>
  <si>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</si>
  <si>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</si>
  <si>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</si>
  <si>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</si>
  <si>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</si>
  <si>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</si>
  <si>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</si>
  <si>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</si>
  <si>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</si>
  <si>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</si>
  <si>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</si>
  <si>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</si>
  <si>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</si>
  <si>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</si>
  <si>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</si>
  <si>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</si>
  <si>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</si>
  <si>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</si>
  <si>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</si>
  <si>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</si>
  <si>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</si>
  <si>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</si>
  <si>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</si>
  <si>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</si>
  <si>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</si>
  <si>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</si>
  <si>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</si>
  <si>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</si>
  <si>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</si>
  <si>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</si>
  <si>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</si>
  <si>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</si>
  <si>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</si>
  <si>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</si>
  <si>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</si>
  <si>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</si>
  <si>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</si>
  <si>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</si>
  <si>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</si>
  <si>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</si>
  <si>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</si>
  <si>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</si>
  <si>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</si>
  <si>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</si>
  <si>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</si>
  <si>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</si>
  <si>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</si>
  <si>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</si>
  <si>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</si>
  <si>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</si>
  <si>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</si>
  <si>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</si>
  <si>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</si>
  <si>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</si>
  <si>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</si>
  <si>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</si>
  <si>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</si>
  <si>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</si>
  <si>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</si>
  <si>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</si>
  <si>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</si>
  <si>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</si>
  <si>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</si>
  <si>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</si>
  <si>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</si>
  <si>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</si>
  <si>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</si>
  <si>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</si>
  <si>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</si>
  <si>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</si>
  <si>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</si>
  <si>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</si>
  <si>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</si>
  <si>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</si>
  <si>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</si>
  <si>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</si>
  <si>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</si>
  <si>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</si>
  <si>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</si>
  <si>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</si>
  <si>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</si>
  <si>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</si>
  <si>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</si>
  <si>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</si>
  <si>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</si>
  <si>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</si>
  <si>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</si>
  <si>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</si>
  <si>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</si>
  <si>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</si>
  <si>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</si>
  <si>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</si>
  <si>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</si>
  <si>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</si>
  <si>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</si>
  <si>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</si>
  <si>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</si>
  <si>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</si>
  <si>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</si>
  <si>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</si>
  <si>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</si>
  <si>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</si>
  <si>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</si>
  <si>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</si>
  <si>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</si>
  <si>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</si>
  <si>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</si>
  <si>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</si>
  <si>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</si>
  <si>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</si>
  <si>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</si>
  <si>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</si>
  <si>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</si>
  <si>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</si>
  <si>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</si>
  <si>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</si>
  <si>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</si>
  <si>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</si>
  <si>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</si>
  <si>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</si>
  <si>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</si>
  <si>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</si>
  <si>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</si>
  <si>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</si>
  <si>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</si>
  <si>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</si>
  <si>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</si>
  <si>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</si>
  <si>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</si>
  <si>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</si>
  <si>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</si>
  <si>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</si>
  <si>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</si>
  <si>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</si>
  <si>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</si>
  <si>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</si>
  <si>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</si>
  <si>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</si>
  <si>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</si>
  <si>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</si>
  <si>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</si>
  <si>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</si>
  <si>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</si>
  <si>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</si>
  <si>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</si>
  <si>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</si>
  <si>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</si>
  <si>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</si>
  <si>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</si>
  <si>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</si>
  <si>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</si>
  <si>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</si>
  <si>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</si>
  <si>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</si>
  <si>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</si>
  <si>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</si>
  <si>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</si>
  <si>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</si>
  <si>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</si>
  <si>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</si>
  <si>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</si>
  <si>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</si>
  <si>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</si>
  <si>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</si>
  <si>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</si>
  <si>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</si>
  <si>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</si>
  <si>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</si>
  <si>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</si>
  <si>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</si>
  <si>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</si>
  <si>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</si>
  <si>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</si>
  <si>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</si>
  <si>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</si>
  <si>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</si>
  <si>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</si>
  <si>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</si>
  <si>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</si>
  <si>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</si>
  <si>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</si>
  <si>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</si>
  <si>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</si>
  <si>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</si>
  <si>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</si>
  <si>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</si>
  <si>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</si>
  <si>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</si>
  <si>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</si>
  <si>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</si>
  <si>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</si>
  <si>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</si>
  <si>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</si>
  <si>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</si>
  <si>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</si>
  <si>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</si>
  <si>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</si>
  <si>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</si>
  <si>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</si>
  <si>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</si>
  <si>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</si>
  <si>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</si>
  <si>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</si>
  <si>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</si>
  <si>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</si>
  <si>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</si>
  <si>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</si>
  <si>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</si>
  <si>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</si>
  <si>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</si>
  <si>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</si>
  <si>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</si>
  <si>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</si>
  <si>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</si>
  <si>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</si>
  <si>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</si>
  <si>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</si>
  <si>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</si>
  <si>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</si>
  <si>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</si>
  <si>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</si>
  <si>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</si>
  <si>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</si>
  <si>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</si>
  <si>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</si>
  <si>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</si>
  <si>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</si>
  <si>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</si>
  <si>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</si>
  <si>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</si>
  <si>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</si>
  <si>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</si>
  <si>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</si>
  <si>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</si>
  <si>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</si>
  <si>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</si>
  <si>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</si>
  <si>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</si>
  <si>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</si>
  <si>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</si>
  <si>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</si>
  <si>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</si>
  <si>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</si>
  <si>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</si>
  <si>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</si>
  <si>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</si>
  <si>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</si>
  <si>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</si>
  <si>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</si>
  <si>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</si>
  <si>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</si>
  <si>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</si>
  <si>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</si>
  <si>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</si>
  <si>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</si>
  <si>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</si>
  <si>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</si>
  <si>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</si>
  <si>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</si>
  <si>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</si>
  <si>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</si>
  <si>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</si>
  <si>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</si>
  <si>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</si>
  <si>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</si>
  <si>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</si>
  <si>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</si>
  <si>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</si>
  <si>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</si>
  <si>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</si>
  <si>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</si>
  <si>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</si>
  <si>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</si>
  <si>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</si>
  <si>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</si>
  <si>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</si>
  <si>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</si>
  <si>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</si>
  <si>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</si>
  <si>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</si>
  <si>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</si>
  <si>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</si>
  <si>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</si>
  <si>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</si>
  <si>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</si>
  <si>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</si>
  <si>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</si>
  <si>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</si>
  <si>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</si>
  <si>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</si>
  <si>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</si>
  <si>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</si>
  <si>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</si>
  <si>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</si>
  <si>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</si>
  <si>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</si>
  <si>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</si>
  <si>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</si>
  <si>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</si>
  <si>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</si>
  <si>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</si>
  <si>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</si>
  <si>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</si>
  <si>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</si>
  <si>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</si>
  <si>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</si>
  <si>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</si>
  <si>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</si>
  <si>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</si>
  <si>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</si>
  <si>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</si>
  <si>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</si>
  <si>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</si>
  <si>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</si>
  <si>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</si>
  <si>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</si>
  <si>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</si>
  <si>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</si>
  <si>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</si>
  <si>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</si>
  <si>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</si>
  <si>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</si>
  <si>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</si>
  <si>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</si>
  <si>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</si>
  <si>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</si>
  <si>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</si>
  <si>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</si>
  <si>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</si>
  <si>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</si>
  <si>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</si>
  <si>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</si>
  <si>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</si>
  <si>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</si>
  <si>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</si>
  <si>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</si>
  <si>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</si>
  <si>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</si>
  <si>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</si>
  <si>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</si>
  <si>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</si>
  <si>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</si>
  <si>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</si>
  <si>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</si>
  <si>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</si>
  <si>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</si>
  <si>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</si>
  <si>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</si>
  <si>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</si>
  <si>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</si>
  <si>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</si>
  <si>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</si>
  <si>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</si>
  <si>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</si>
  <si>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</si>
  <si>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</si>
  <si>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</si>
  <si>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</si>
  <si>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</si>
  <si>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</si>
  <si>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</si>
  <si>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</si>
  <si>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</si>
  <si>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</si>
  <si>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</si>
  <si>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</si>
  <si>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</si>
  <si>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</si>
  <si>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</si>
  <si>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</si>
  <si>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</si>
  <si>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</si>
  <si>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</si>
  <si>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</si>
  <si>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</si>
  <si>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</si>
  <si>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</si>
  <si>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</si>
  <si>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</si>
  <si>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</si>
  <si>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</si>
  <si>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</si>
  <si>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</si>
  <si>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</si>
  <si>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</si>
  <si>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</si>
  <si>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</si>
  <si>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</si>
  <si>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</si>
  <si>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</si>
  <si>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</si>
  <si>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</si>
  <si>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</si>
  <si>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</si>
  <si>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</si>
  <si>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</si>
  <si>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</si>
  <si>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</si>
  <si>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</si>
  <si>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</si>
  <si>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</si>
  <si>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</si>
  <si>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</si>
  <si>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</si>
  <si>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</si>
  <si>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</si>
  <si>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</si>
  <si>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</si>
  <si>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</si>
  <si>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</si>
  <si>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</si>
  <si>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</si>
  <si>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</si>
  <si>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</si>
  <si>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</si>
  <si>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</si>
  <si>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</si>
  <si>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</si>
  <si>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</si>
  <si>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</si>
  <si>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</si>
  <si>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</si>
  <si>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</si>
  <si>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</si>
  <si>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</si>
  <si>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</si>
  <si>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</si>
  <si>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</si>
  <si>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</si>
  <si>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</si>
  <si>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</si>
  <si>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</si>
  <si>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</si>
  <si>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</si>
  <si>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</si>
  <si>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</si>
  <si>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</si>
  <si>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</si>
  <si>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</si>
  <si>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</si>
  <si>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</si>
  <si>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</si>
  <si>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</si>
  <si>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</si>
  <si>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</si>
  <si>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</si>
  <si>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</si>
  <si>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</si>
  <si>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</si>
  <si>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</si>
  <si>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</si>
  <si>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</si>
  <si>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</si>
  <si>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</si>
  <si>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</si>
  <si>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</si>
  <si>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</si>
  <si>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</si>
  <si>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</si>
  <si>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</si>
  <si>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</si>
  <si>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</si>
  <si>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</si>
  <si>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</si>
  <si>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</si>
  <si>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</si>
  <si>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</si>
  <si>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</si>
  <si>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</si>
  <si>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</si>
  <si>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</si>
  <si>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</si>
  <si>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</si>
  <si>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</si>
  <si>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</si>
  <si>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</si>
  <si>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</si>
  <si>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</si>
  <si>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</si>
  <si>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</si>
  <si>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</si>
  <si>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</si>
  <si>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</si>
  <si>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</si>
  <si>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</si>
  <si>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</si>
  <si>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</si>
  <si>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</si>
  <si>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</si>
  <si>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</si>
  <si>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</si>
  <si>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</si>
  <si>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</si>
  <si>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</si>
  <si>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</si>
  <si>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</si>
  <si>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</si>
  <si>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</si>
  <si>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</si>
  <si>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</si>
  <si>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</si>
  <si>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</si>
  <si>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</si>
  <si>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</si>
  <si>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</si>
  <si>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</si>
  <si>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</si>
  <si>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</si>
  <si>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</si>
  <si>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</si>
  <si>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</si>
  <si>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</si>
  <si>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</si>
  <si>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</si>
  <si>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</si>
  <si>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</si>
  <si>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</si>
  <si>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</si>
  <si>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</si>
  <si>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</si>
  <si>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</si>
  <si>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</si>
  <si>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</si>
  <si>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</si>
  <si>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</si>
  <si>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</si>
  <si>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</si>
  <si>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</si>
  <si>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</si>
  <si>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</si>
  <si>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</si>
  <si>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</si>
  <si>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</si>
  <si>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</si>
  <si>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</si>
  <si>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</si>
  <si>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</si>
  <si>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</si>
  <si>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</si>
  <si>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</si>
  <si>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</si>
  <si>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</si>
  <si>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</si>
  <si>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</si>
  <si>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</si>
  <si>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</si>
  <si>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</si>
  <si>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</si>
  <si>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</si>
  <si>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</si>
  <si>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</si>
  <si>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</si>
  <si>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</si>
  <si>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</si>
  <si>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</si>
  <si>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</si>
  <si>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</si>
  <si>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</si>
  <si>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</si>
  <si>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</si>
  <si>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</si>
  <si>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</si>
  <si>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</si>
  <si>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</si>
  <si>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</si>
  <si>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</si>
  <si>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</si>
  <si>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</si>
  <si>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</si>
  <si>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</si>
  <si>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</si>
  <si>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</si>
  <si>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</si>
  <si>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</si>
  <si>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</si>
  <si>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</si>
  <si>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</si>
  <si>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</si>
  <si>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</si>
  <si>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</si>
  <si>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</si>
  <si>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</si>
  <si>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</si>
  <si>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</si>
  <si>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</si>
  <si>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</si>
  <si>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</si>
  <si>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</si>
  <si>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</si>
  <si>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</si>
  <si>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</si>
  <si>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</si>
  <si>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</si>
  <si>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</si>
  <si>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</si>
  <si>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</si>
  <si>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</si>
  <si>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</si>
  <si>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</si>
  <si>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</si>
  <si>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</si>
  <si>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</si>
  <si>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</si>
  <si>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</si>
  <si>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</si>
  <si>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</si>
  <si>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</si>
  <si>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</si>
  <si>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</si>
  <si>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</si>
  <si>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</si>
  <si>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</si>
  <si>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</si>
  <si>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</si>
  <si>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</si>
  <si>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</si>
  <si>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</si>
  <si>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</si>
  <si>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</si>
  <si>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</si>
  <si>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</si>
  <si>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</si>
  <si>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</si>
  <si>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</si>
  <si>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</si>
  <si>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</si>
  <si>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</si>
  <si>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</si>
  <si>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</si>
  <si>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</si>
  <si>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</si>
  <si>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</si>
  <si>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</si>
  <si>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</si>
  <si>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</si>
  <si>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</si>
  <si>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</si>
  <si>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</si>
  <si>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</si>
  <si>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</si>
  <si>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</si>
  <si>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</si>
  <si>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</si>
  <si>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</si>
  <si>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</si>
  <si>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</si>
  <si>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</si>
  <si>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</si>
  <si>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</si>
  <si>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</si>
  <si>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</si>
  <si>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</si>
  <si>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</si>
  <si>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</si>
  <si>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</si>
  <si>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</si>
  <si>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</si>
  <si>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</si>
  <si>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</si>
  <si>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</si>
  <si>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</si>
  <si>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</si>
  <si>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</si>
  <si>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</si>
  <si>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</si>
  <si>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</si>
  <si>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</si>
  <si>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</si>
  <si>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</si>
  <si>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</si>
  <si>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</si>
  <si>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</si>
  <si>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</si>
  <si>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</si>
  <si>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</si>
  <si>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</si>
  <si>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</si>
  <si>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</si>
  <si>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</si>
  <si>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</si>
  <si>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</si>
  <si>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</si>
  <si>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</si>
  <si>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</si>
  <si>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</si>
  <si>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</si>
  <si>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</si>
  <si>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</si>
  <si>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</si>
  <si>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</si>
  <si>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</si>
  <si>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</si>
  <si>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</si>
  <si>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</si>
  <si>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</si>
  <si>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</si>
  <si>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</si>
  <si>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</si>
  <si>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</si>
  <si>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</si>
  <si>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</si>
  <si>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</si>
  <si>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</si>
  <si>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</si>
  <si>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</si>
  <si>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</si>
  <si>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</si>
  <si>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</si>
  <si>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</si>
  <si>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</si>
  <si>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</si>
  <si>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</si>
  <si>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</si>
  <si>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</si>
  <si>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</si>
  <si>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</si>
  <si>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</si>
  <si>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</si>
  <si>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</si>
  <si>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</si>
  <si>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</si>
  <si>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</si>
  <si>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</si>
  <si>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</si>
  <si>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</si>
  <si>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</si>
  <si>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</si>
  <si>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</si>
  <si>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</si>
  <si>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</si>
  <si>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</si>
  <si>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</si>
  <si>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</si>
  <si>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</si>
  <si>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</si>
  <si>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</si>
  <si>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</si>
  <si>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</si>
  <si>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</si>
  <si>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</si>
  <si>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</si>
  <si>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</si>
  <si>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</si>
  <si>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</si>
  <si>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</si>
  <si>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</si>
  <si>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</si>
  <si>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</si>
  <si>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</si>
  <si>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</si>
  <si>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</si>
  <si>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</si>
  <si>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</si>
  <si>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</si>
  <si>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</si>
  <si>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</si>
  <si>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</si>
  <si>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</si>
  <si>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</si>
  <si>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</si>
  <si>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</si>
  <si>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</si>
  <si>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</si>
  <si>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</si>
  <si>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</si>
  <si>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</si>
  <si>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</si>
  <si>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</si>
  <si>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</si>
  <si>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</si>
  <si>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</si>
  <si>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</si>
  <si>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</si>
  <si>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</si>
  <si>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</si>
  <si>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</si>
  <si>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</si>
  <si>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</si>
  <si>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</si>
  <si>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</si>
  <si>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</si>
  <si>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</si>
  <si>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</si>
  <si>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</si>
  <si>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</si>
  <si>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</si>
  <si>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</si>
  <si>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</si>
  <si>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</si>
  <si>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</si>
  <si>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</si>
  <si>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</si>
  <si>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</si>
  <si>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</si>
  <si>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</si>
  <si>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</si>
  <si>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</si>
  <si>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</si>
  <si>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</si>
  <si>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</si>
  <si>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</si>
  <si>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</si>
  <si>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</si>
  <si>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</si>
  <si>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</si>
  <si>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</si>
  <si>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</si>
  <si>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</si>
  <si>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</si>
  <si>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</si>
  <si>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</si>
  <si>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</si>
  <si>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</si>
  <si>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</si>
  <si>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</si>
  <si>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</si>
  <si>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</si>
  <si>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</si>
  <si>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</si>
  <si>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</si>
  <si>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</si>
  <si>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</si>
  <si>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</si>
  <si>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</si>
  <si>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</si>
  <si>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</si>
  <si>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</si>
  <si>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</si>
  <si>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</si>
  <si>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</si>
  <si>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</si>
  <si>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</si>
  <si>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</si>
  <si>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</si>
  <si>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</si>
  <si>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</si>
  <si>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</si>
  <si>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</si>
  <si>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</si>
  <si>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</si>
  <si>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</si>
  <si>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</si>
  <si>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</si>
  <si>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</si>
  <si>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</si>
  <si>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</si>
  <si>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</si>
  <si>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</si>
  <si>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</si>
  <si>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</si>
  <si>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</si>
  <si>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</si>
  <si>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</si>
  <si>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</si>
  <si>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</si>
  <si>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</si>
  <si>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</si>
  <si>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</si>
  <si>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</si>
  <si>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</si>
  <si>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</si>
  <si>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</si>
  <si>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</si>
  <si>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</si>
  <si>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</si>
  <si>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</si>
  <si>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</si>
  <si>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</si>
  <si>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</si>
  <si>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</si>
  <si>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</si>
  <si>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</si>
  <si>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</si>
  <si>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</si>
  <si>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</si>
  <si>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</si>
  <si>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</si>
  <si>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</si>
  <si>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</si>
  <si>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</si>
  <si>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</si>
  <si>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</si>
  <si>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</si>
  <si>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</si>
  <si>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</si>
  <si>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</si>
  <si>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</si>
  <si>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</si>
  <si>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</si>
  <si>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</si>
  <si>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</si>
  <si>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</si>
  <si>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</si>
  <si>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</si>
  <si>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</si>
  <si>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</si>
  <si>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</si>
  <si>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</si>
  <si>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</si>
  <si>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</si>
  <si>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</si>
  <si>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</si>
  <si>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</si>
  <si>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</si>
  <si>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</si>
  <si>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</si>
  <si>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</si>
  <si>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</si>
  <si>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</si>
  <si>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</si>
  <si>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</si>
  <si>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</si>
  <si>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</si>
  <si>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</si>
  <si>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</si>
  <si>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</si>
  <si>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</si>
  <si>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</si>
  <si>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</si>
  <si>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</si>
  <si>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</si>
  <si>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</si>
  <si>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</si>
  <si>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</si>
  <si>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</si>
  <si>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</si>
  <si>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</si>
  <si>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</si>
  <si>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</si>
  <si>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</si>
  <si>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</si>
  <si>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</si>
  <si>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</si>
  <si>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</si>
  <si>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</si>
  <si>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</si>
  <si>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</si>
  <si>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</si>
  <si>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</si>
  <si>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</si>
  <si>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</si>
  <si>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</si>
  <si>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</si>
  <si>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</si>
  <si>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</si>
  <si>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</si>
  <si>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</si>
  <si>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</si>
  <si>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</si>
  <si>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</si>
  <si>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</si>
  <si>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</si>
  <si>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</si>
  <si>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</si>
  <si>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</si>
  <si>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</si>
  <si>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</si>
  <si>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</si>
  <si>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</si>
  <si>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</si>
  <si>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</si>
  <si>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</si>
  <si>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</si>
  <si>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</si>
  <si>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</si>
  <si>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</si>
  <si>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</si>
  <si>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</si>
  <si>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</si>
  <si>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</si>
  <si>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</si>
  <si>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</si>
  <si>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</si>
  <si>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</si>
  <si>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</si>
  <si>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</si>
  <si>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</si>
  <si>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</si>
  <si>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</si>
  <si>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</si>
  <si>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</si>
  <si>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</si>
  <si>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</si>
  <si>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</si>
  <si>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</si>
  <si>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</si>
  <si>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</si>
  <si>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</si>
  <si>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</si>
  <si>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</si>
  <si>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</si>
  <si>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</si>
  <si>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</si>
  <si>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</si>
  <si>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</si>
  <si>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</si>
  <si>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</si>
  <si>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</si>
  <si>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</si>
  <si>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</si>
  <si>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</si>
  <si>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</si>
  <si>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</si>
  <si>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</si>
  <si>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</si>
  <si>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</si>
  <si>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</si>
  <si>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</si>
  <si>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</si>
  <si>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</si>
  <si>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</si>
  <si>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</si>
  <si>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</si>
  <si>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</si>
  <si>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</si>
  <si>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</si>
  <si>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</si>
  <si>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</si>
  <si>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</si>
  <si>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</si>
  <si>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</si>
  <si>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</si>
  <si>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</si>
  <si>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</si>
  <si>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</si>
  <si>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</si>
  <si>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</si>
  <si>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</si>
  <si>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</si>
  <si>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</si>
  <si>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</si>
  <si>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</si>
  <si>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</si>
  <si>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</si>
  <si>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</si>
  <si>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</si>
  <si>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</si>
  <si>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</si>
  <si>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</si>
  <si>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</si>
  <si>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</si>
  <si>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</si>
  <si>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</si>
  <si>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</si>
  <si>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</si>
  <si>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</si>
  <si>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</si>
  <si>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</si>
  <si>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</si>
  <si>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</si>
  <si>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</si>
  <si>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</si>
  <si>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</si>
  <si>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</si>
  <si>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</si>
  <si>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</si>
  <si>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</si>
  <si>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</si>
  <si>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</si>
  <si>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</si>
  <si>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</si>
  <si>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</si>
  <si>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</si>
  <si>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</si>
  <si>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</si>
  <si>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</si>
  <si>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</si>
  <si>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</si>
  <si>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</si>
  <si>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</si>
  <si>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</si>
  <si>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</si>
  <si>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</si>
  <si>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</si>
  <si>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</si>
  <si>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</si>
  <si>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</si>
  <si>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</si>
  <si>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</si>
  <si>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</si>
  <si>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</si>
  <si>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</si>
  <si>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</si>
  <si>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</si>
  <si>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</si>
  <si>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</si>
  <si>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</si>
  <si>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</si>
  <si>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</si>
  <si>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</si>
  <si>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</si>
  <si>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</si>
  <si>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</si>
  <si>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</si>
  <si>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</si>
  <si>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</si>
  <si>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</si>
  <si>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</si>
  <si>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</si>
  <si>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</si>
  <si>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</si>
  <si>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</si>
  <si>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</si>
  <si>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</si>
  <si>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</si>
  <si>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</si>
  <si>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</si>
  <si>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</si>
  <si>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</si>
  <si>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</si>
  <si>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</si>
  <si>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</si>
  <si>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</si>
  <si>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</si>
  <si>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</si>
  <si>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</si>
  <si>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</si>
  <si>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</si>
  <si>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</si>
  <si>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</si>
  <si>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</si>
  <si>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</si>
  <si>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</si>
  <si>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</si>
  <si>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</si>
  <si>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</si>
  <si>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</si>
  <si>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</si>
  <si>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</si>
  <si>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</si>
  <si>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</si>
  <si>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</si>
  <si>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</si>
  <si>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</si>
  <si>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</si>
  <si>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</si>
  <si>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</si>
  <si>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</si>
  <si>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</si>
  <si>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</si>
  <si>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</si>
  <si>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</si>
  <si>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</si>
  <si>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</si>
  <si>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</si>
  <si>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</si>
  <si>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</si>
  <si>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</si>
  <si>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</si>
  <si>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</si>
  <si>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</si>
  <si>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</si>
  <si>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</si>
  <si>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</si>
  <si>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</si>
  <si>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</si>
  <si>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</si>
  <si>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</si>
  <si>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</si>
  <si>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</si>
  <si>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</si>
  <si>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</si>
  <si>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</si>
  <si>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</si>
  <si>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</si>
  <si>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</si>
  <si>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</si>
  <si>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</si>
  <si>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</si>
  <si>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</si>
  <si>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</si>
  <si>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</si>
  <si>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</si>
  <si>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</si>
  <si>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</si>
  <si>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</si>
  <si>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</si>
  <si>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</si>
  <si>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</si>
  <si>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</si>
  <si>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</si>
  <si>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</si>
  <si>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</si>
  <si>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</si>
  <si>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</si>
  <si>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</si>
  <si>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</si>
  <si>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</si>
  <si>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</si>
  <si>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</si>
  <si>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</si>
  <si>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</si>
  <si>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</si>
  <si>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</si>
  <si>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</si>
  <si>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</si>
  <si>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</si>
  <si>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</si>
  <si>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</si>
  <si>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</si>
  <si>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</si>
  <si>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</si>
  <si>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</si>
  <si>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</si>
  <si>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</si>
  <si>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</si>
  <si>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</si>
  <si>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</si>
  <si>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</si>
  <si>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</si>
  <si>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</si>
  <si>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</si>
  <si>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</si>
  <si>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</si>
  <si>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</si>
  <si>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</si>
  <si>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</si>
  <si>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</si>
  <si>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</si>
  <si>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</si>
  <si>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</si>
  <si>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</si>
  <si>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</si>
  <si>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</si>
  <si>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</si>
  <si>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</si>
  <si>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</si>
  <si>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</si>
  <si>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</si>
  <si>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</si>
  <si>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</si>
  <si>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</si>
  <si>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</si>
  <si>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</si>
  <si>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</si>
  <si>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</si>
  <si>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</si>
  <si>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</si>
  <si>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</si>
  <si>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</si>
  <si>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</si>
  <si>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</si>
  <si>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</si>
  <si>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</si>
  <si>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</si>
  <si>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</si>
  <si>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</si>
  <si>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</si>
  <si>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</si>
  <si>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</si>
  <si>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</si>
  <si>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</si>
  <si>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</si>
  <si>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</si>
  <si>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</si>
  <si>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</si>
  <si>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</si>
  <si>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</si>
  <si>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</si>
  <si>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</si>
  <si>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</si>
  <si>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</si>
  <si>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</si>
  <si>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</si>
  <si>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</si>
  <si>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</si>
  <si>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</si>
  <si>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</si>
  <si>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</si>
  <si>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</si>
  <si>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</si>
  <si>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</si>
  <si>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</si>
  <si>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</si>
  <si>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</si>
  <si>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</si>
  <si>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</si>
  <si>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</si>
  <si>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</si>
  <si>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</si>
  <si>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</si>
  <si>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</si>
  <si>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</si>
  <si>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</si>
  <si>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</si>
  <si>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</si>
  <si>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</si>
  <si>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</si>
  <si>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</si>
  <si>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</si>
  <si>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</si>
  <si>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</si>
  <si>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</si>
  <si>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</si>
  <si>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</si>
  <si>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</si>
  <si>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</si>
  <si>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</si>
  <si>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</si>
  <si>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</si>
  <si>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</si>
  <si>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</si>
  <si>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</si>
  <si>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</si>
  <si>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</si>
  <si>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</si>
  <si>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</si>
  <si>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</si>
  <si>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</si>
  <si>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</si>
  <si>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</si>
  <si>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</si>
  <si>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</si>
  <si>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</si>
  <si>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</si>
  <si>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</si>
  <si>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</si>
  <si>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</si>
  <si>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</si>
  <si>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</si>
  <si>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</si>
  <si>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</si>
  <si>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</si>
  <si>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</si>
  <si>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</si>
  <si>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</si>
  <si>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</si>
  <si>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</si>
  <si>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</si>
  <si>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</si>
  <si>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</si>
  <si>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</si>
  <si>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</si>
  <si>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</si>
  <si>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</si>
  <si>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</si>
  <si>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</si>
  <si>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</si>
  <si>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</si>
  <si>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</si>
  <si>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</si>
  <si>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</si>
  <si>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</si>
  <si>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</si>
  <si>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</si>
  <si>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</si>
  <si>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</si>
  <si>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</si>
  <si>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</si>
  <si>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</si>
  <si>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</si>
  <si>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</si>
  <si>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</si>
  <si>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</si>
  <si>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</si>
  <si>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</si>
  <si>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</si>
  <si>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</si>
  <si>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</si>
  <si>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</si>
  <si>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</si>
  <si>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</si>
  <si>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</si>
  <si>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</si>
  <si>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</si>
  <si>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</si>
  <si>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</si>
  <si>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</si>
  <si>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</si>
  <si>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</si>
  <si>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</si>
  <si>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</si>
  <si>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</si>
  <si>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</si>
  <si>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</si>
  <si>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</si>
  <si>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</si>
  <si>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</si>
  <si>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</si>
  <si>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</si>
  <si>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</si>
  <si>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</si>
  <si>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</si>
  <si>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</si>
  <si>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</si>
  <si>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</si>
  <si>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</si>
  <si>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</si>
  <si>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</si>
  <si>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</si>
  <si>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</si>
  <si>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</si>
  <si>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</si>
  <si>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</si>
  <si>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</si>
  <si>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</si>
  <si>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</si>
  <si>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</si>
  <si>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</si>
  <si>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</si>
  <si>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</si>
  <si>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</si>
  <si>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</si>
  <si>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</si>
  <si>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</si>
  <si>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</si>
  <si>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</si>
  <si>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</si>
  <si>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</si>
  <si>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</si>
  <si>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</si>
  <si>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</si>
  <si>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</si>
  <si>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</si>
  <si>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</si>
  <si>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</si>
  <si>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</si>
  <si>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</si>
  <si>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</si>
  <si>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</si>
  <si>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</si>
  <si>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</si>
  <si>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</si>
  <si>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</si>
  <si>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</si>
  <si>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</si>
  <si>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</si>
  <si>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</si>
  <si>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</si>
  <si>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</si>
  <si>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</si>
  <si>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</si>
  <si>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</si>
  <si>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</si>
  <si>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</si>
  <si>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</si>
  <si>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</si>
  <si>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</si>
  <si>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</si>
  <si>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</si>
  <si>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</si>
  <si>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</si>
  <si>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</si>
  <si>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</si>
  <si>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</si>
  <si>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</si>
  <si>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</si>
  <si>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</si>
  <si>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</si>
  <si>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</si>
  <si>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</si>
  <si>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</si>
  <si>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</si>
  <si>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</si>
  <si>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</si>
  <si>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</si>
  <si>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</si>
  <si>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</si>
  <si>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</si>
  <si>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</si>
  <si>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</si>
  <si>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</si>
  <si>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</si>
  <si>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</si>
  <si>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</si>
  <si>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</si>
  <si>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</si>
  <si>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</si>
  <si>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</si>
  <si>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</si>
  <si>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</si>
  <si>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</si>
  <si>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</si>
  <si>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</si>
  <si>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</si>
  <si>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</si>
  <si>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</si>
  <si>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</si>
  <si>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</si>
  <si>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</si>
  <si>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</si>
  <si>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</si>
  <si>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</si>
  <si>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</si>
  <si>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</si>
  <si>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</si>
  <si>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</si>
  <si>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</si>
  <si>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</si>
  <si>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</si>
  <si>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</si>
  <si>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</si>
  <si>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</si>
  <si>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</si>
  <si>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</si>
  <si>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</si>
  <si>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</si>
  <si>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</si>
  <si>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</si>
  <si>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</si>
  <si>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</si>
  <si>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</si>
  <si>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</si>
  <si>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</si>
  <si>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</si>
  <si>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</si>
  <si>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</si>
  <si>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</si>
  <si>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</si>
  <si>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</si>
  <si>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</si>
  <si>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</si>
  <si>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</si>
  <si>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</si>
  <si>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</si>
  <si>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</si>
  <si>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</si>
  <si>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</si>
  <si>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</si>
  <si>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</si>
  <si>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</si>
  <si>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</si>
  <si>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</si>
  <si>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</si>
  <si>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</si>
  <si>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</si>
  <si>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</si>
  <si>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</si>
  <si>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</si>
  <si>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</si>
  <si>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</si>
  <si>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</si>
  <si>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</si>
  <si>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</si>
  <si>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</si>
  <si>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</si>
  <si>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</si>
  <si>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</si>
  <si>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</si>
  <si>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</si>
  <si>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</si>
  <si>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</si>
  <si>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</si>
  <si>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</si>
  <si>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</si>
  <si>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</si>
  <si>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</si>
  <si>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</si>
  <si>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</si>
  <si>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</si>
  <si>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</si>
  <si>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</si>
  <si>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</si>
  <si>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</si>
  <si>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</si>
  <si>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</si>
  <si>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</si>
  <si>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</si>
  <si>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</si>
  <si>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</si>
  <si>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</si>
  <si>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</si>
  <si>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</si>
  <si>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</si>
  <si>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</si>
  <si>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</si>
  <si>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</si>
  <si>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</si>
  <si>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</si>
  <si>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</si>
  <si>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</si>
  <si>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</si>
  <si>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</si>
  <si>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</si>
  <si>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</si>
  <si>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</si>
  <si>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</si>
  <si>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</si>
  <si>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</si>
  <si>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</si>
  <si>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</si>
  <si>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</si>
  <si>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</si>
  <si>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</si>
  <si>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</si>
  <si>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</si>
  <si>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</si>
  <si>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</si>
  <si>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</si>
  <si>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</si>
  <si>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</si>
  <si>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</si>
  <si>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</si>
  <si>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</si>
  <si>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</si>
  <si>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</si>
  <si>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</si>
  <si>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</si>
  <si>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</si>
  <si>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</si>
  <si>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</si>
  <si>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</si>
  <si>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</si>
  <si>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</si>
  <si>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</si>
  <si>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</si>
  <si>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</si>
  <si>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</si>
  <si>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</si>
  <si>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</si>
  <si>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</si>
  <si>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</si>
  <si>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</si>
  <si>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</si>
  <si>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</si>
  <si>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</si>
  <si>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</si>
  <si>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</si>
  <si>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</si>
  <si>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</si>
  <si>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</si>
  <si>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</si>
  <si>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</si>
  <si>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</si>
  <si>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</si>
  <si>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</si>
  <si>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</si>
  <si>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</si>
  <si>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</si>
  <si>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</si>
  <si>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</si>
  <si>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</si>
  <si>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</si>
  <si>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</si>
  <si>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</si>
  <si>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</si>
  <si>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</si>
  <si>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</si>
  <si>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</si>
  <si>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</si>
  <si>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</si>
  <si>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</si>
  <si>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</si>
  <si>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</si>
  <si>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</si>
  <si>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</si>
  <si>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</si>
  <si>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</si>
  <si>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</si>
  <si>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</si>
  <si>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</si>
  <si>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</si>
  <si>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</si>
  <si>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</si>
  <si>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</si>
  <si>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</si>
  <si>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</si>
  <si>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</si>
  <si>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</si>
  <si>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</si>
  <si>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</si>
  <si>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</si>
  <si>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</si>
  <si>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</si>
  <si>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</si>
  <si>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</si>
  <si>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</si>
  <si>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</si>
  <si>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</si>
  <si>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</si>
  <si>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</si>
  <si>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</si>
  <si>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</si>
  <si>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</si>
  <si>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</si>
  <si>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</si>
  <si>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</si>
  <si>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</si>
  <si>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</si>
  <si>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</si>
  <si>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</si>
  <si>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</si>
  <si>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</si>
  <si>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</si>
  <si>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</si>
  <si>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</si>
  <si>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</si>
  <si>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</si>
  <si>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</si>
  <si>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</si>
  <si>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</si>
  <si>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</si>
  <si>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</si>
  <si>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</si>
  <si>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</si>
  <si>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</si>
  <si>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</si>
  <si>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</si>
  <si>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</si>
  <si>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</si>
  <si>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</si>
  <si>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</si>
  <si>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</si>
  <si>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</si>
  <si>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</si>
  <si>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</si>
  <si>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</si>
  <si>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</si>
  <si>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</si>
  <si>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</si>
  <si>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</si>
  <si>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</si>
  <si>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</si>
  <si>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</si>
  <si>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</si>
  <si>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</si>
  <si>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</si>
  <si>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</si>
  <si>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</si>
  <si>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</si>
  <si>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</si>
  <si>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</si>
  <si>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</si>
  <si>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</si>
  <si>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</si>
  <si>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</si>
  <si>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</si>
  <si>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</si>
  <si>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</si>
  <si>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</si>
  <si>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</si>
  <si>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</si>
  <si>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</si>
  <si>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</si>
  <si>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</si>
  <si>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</si>
  <si>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</si>
  <si>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</si>
  <si>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</si>
  <si>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</si>
  <si>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</si>
  <si>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</si>
  <si>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</si>
  <si>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</si>
  <si>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</si>
  <si>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</si>
  <si>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</si>
  <si>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</si>
  <si>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</si>
  <si>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</si>
  <si>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</si>
  <si>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</si>
  <si>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</si>
  <si>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</si>
  <si>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</si>
  <si>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</si>
  <si>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</si>
  <si>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</si>
  <si>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</si>
  <si>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</si>
  <si>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</si>
  <si>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</si>
  <si>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</si>
  <si>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</si>
  <si>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</si>
  <si>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</si>
  <si>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</si>
  <si>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</si>
  <si>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</si>
  <si>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</si>
  <si>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</si>
  <si>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</si>
  <si>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</si>
  <si>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</si>
  <si>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</si>
  <si>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</si>
  <si>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</si>
  <si>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</si>
  <si>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</si>
  <si>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</si>
  <si>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</si>
  <si>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</si>
  <si>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</si>
  <si>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</si>
  <si>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</si>
  <si>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</si>
  <si>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</si>
  <si>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</si>
  <si>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</si>
  <si>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</si>
  <si>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</si>
  <si>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</si>
  <si>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</si>
  <si>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</si>
  <si>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</si>
  <si>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</si>
  <si>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</si>
  <si>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</si>
  <si>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</si>
  <si>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</si>
  <si>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</si>
  <si>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</si>
  <si>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</si>
  <si>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</si>
  <si>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</si>
  <si>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</si>
  <si>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</si>
  <si>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</si>
  <si>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</si>
  <si>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</si>
  <si>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</si>
  <si>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</si>
  <si>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</si>
  <si>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</si>
  <si>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</si>
  <si>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</si>
  <si>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</si>
  <si>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</si>
  <si>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</si>
  <si>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</si>
  <si>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</si>
  <si>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</si>
  <si>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</si>
  <si>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</si>
  <si>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</si>
  <si>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</si>
  <si>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</si>
  <si>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</si>
  <si>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</si>
  <si>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</si>
  <si>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</si>
  <si>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</si>
  <si>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</si>
  <si>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</si>
  <si>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</si>
  <si>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</si>
  <si>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</si>
  <si>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</si>
  <si>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</si>
  <si>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</si>
  <si>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</si>
  <si>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</si>
  <si>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</si>
  <si>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</si>
  <si>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</si>
  <si>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</si>
  <si>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</si>
  <si>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</si>
  <si>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</si>
  <si>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</si>
  <si>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</si>
  <si>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</si>
  <si>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</si>
  <si>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</si>
  <si>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</si>
  <si>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</si>
  <si>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</si>
  <si>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</si>
  <si>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</si>
  <si>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</si>
  <si>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</si>
  <si>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</si>
  <si>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</si>
  <si>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</si>
  <si>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</si>
  <si>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</si>
  <si>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</si>
  <si>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</si>
  <si>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</si>
  <si>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</si>
  <si>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</si>
  <si>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</si>
  <si>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</si>
  <si>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</si>
  <si>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</si>
  <si>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</si>
  <si>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</si>
  <si>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</si>
  <si>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</si>
  <si>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</si>
  <si>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</si>
  <si>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</si>
  <si>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</si>
  <si>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</si>
  <si>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</si>
  <si>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</si>
  <si>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</si>
  <si>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</si>
  <si>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</si>
  <si>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</si>
  <si>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</si>
  <si>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</si>
  <si>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</si>
  <si>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</si>
  <si>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</si>
  <si>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</si>
  <si>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</si>
  <si>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</si>
  <si>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</si>
  <si>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</si>
  <si>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</si>
  <si>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</si>
  <si>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</si>
  <si>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</si>
  <si>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</si>
  <si>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</si>
  <si>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</si>
  <si>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</si>
  <si>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</si>
  <si>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</si>
  <si>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</si>
  <si>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</si>
  <si>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</si>
  <si>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</si>
  <si>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</si>
  <si>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</si>
  <si>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</si>
  <si>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</si>
  <si>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</si>
  <si>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</si>
  <si>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</si>
  <si>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</si>
  <si>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</si>
  <si>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</si>
  <si>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</si>
  <si>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</si>
  <si>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</si>
  <si>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</si>
  <si>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</si>
  <si>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</si>
  <si>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</si>
  <si>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</si>
  <si>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</si>
  <si>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</si>
  <si>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</si>
  <si>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</si>
  <si>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</si>
  <si>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</si>
  <si>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</si>
  <si>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</si>
  <si>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</si>
  <si>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</si>
  <si>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</si>
  <si>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</si>
  <si>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</si>
  <si>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</si>
  <si>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</si>
  <si>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</si>
  <si>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</si>
  <si>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</si>
  <si>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</si>
  <si>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</si>
  <si>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</si>
  <si>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</si>
  <si>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</si>
  <si>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</si>
  <si>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</si>
  <si>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</si>
  <si>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</si>
  <si>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</si>
  <si>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</si>
  <si>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</si>
  <si>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</si>
  <si>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</si>
  <si>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</si>
  <si>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</si>
  <si>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</si>
  <si>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</si>
  <si>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</si>
  <si>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</si>
  <si>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</si>
  <si>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</si>
  <si>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</si>
  <si>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</si>
  <si>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</si>
  <si>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</si>
  <si>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</si>
  <si>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</si>
  <si>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</si>
  <si>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</si>
  <si>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</si>
  <si>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</si>
  <si>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</si>
  <si>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</si>
  <si>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</si>
  <si>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</si>
  <si>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</si>
  <si>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</si>
  <si>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</si>
  <si>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</si>
  <si>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</si>
  <si>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</si>
  <si>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</si>
  <si>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</si>
  <si>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</si>
  <si>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</si>
  <si>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</si>
  <si>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</si>
  <si>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</si>
  <si>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</si>
  <si>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</si>
  <si>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</si>
  <si>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</si>
  <si>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</si>
  <si>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</si>
  <si>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</si>
  <si>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</si>
  <si>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</si>
  <si>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</si>
  <si>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</si>
  <si>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</si>
  <si>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</si>
  <si>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</si>
  <si>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</si>
  <si>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</si>
  <si>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</si>
  <si>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</si>
  <si>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</si>
  <si>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</si>
  <si>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</si>
  <si>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</si>
  <si>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</si>
  <si>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</si>
  <si>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</si>
  <si>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</si>
  <si>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</si>
  <si>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</si>
  <si>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</si>
  <si>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</si>
  <si>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</si>
  <si>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</si>
  <si>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</si>
  <si>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</si>
  <si>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</si>
  <si>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</si>
  <si>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</si>
  <si>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</si>
  <si>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</si>
  <si>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</si>
  <si>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</si>
  <si>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</si>
  <si>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</si>
  <si>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</si>
  <si>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</si>
  <si>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</si>
  <si>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</si>
  <si>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</si>
  <si>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</si>
  <si>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</si>
  <si>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</si>
  <si>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</si>
  <si>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</si>
  <si>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</si>
  <si>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</si>
  <si>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</si>
  <si>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</si>
  <si>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</si>
  <si>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</si>
  <si>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</si>
  <si>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</si>
  <si>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</si>
  <si>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</si>
  <si>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</si>
  <si>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</si>
  <si>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</si>
  <si>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</si>
  <si>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</si>
  <si>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</si>
  <si>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</si>
  <si>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</si>
  <si>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</si>
  <si>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</si>
  <si>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</si>
  <si>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</si>
  <si>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</si>
  <si>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</si>
  <si>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</si>
  <si>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</si>
  <si>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</si>
  <si>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</si>
  <si>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</si>
  <si>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</si>
  <si>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</si>
  <si>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</si>
  <si>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</si>
  <si>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</si>
  <si>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</si>
  <si>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</si>
  <si>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</si>
  <si>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</si>
  <si>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</si>
  <si>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</si>
  <si>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</si>
  <si>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</si>
  <si>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</si>
  <si>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</si>
  <si>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</si>
  <si>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</si>
  <si>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</si>
  <si>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</si>
  <si>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</si>
  <si>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</si>
  <si>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</si>
  <si>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</si>
  <si>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</si>
  <si>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</si>
  <si>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</si>
  <si>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</si>
  <si>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</si>
  <si>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</si>
  <si>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</si>
  <si>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</si>
  <si>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</si>
  <si>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</si>
  <si>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</si>
  <si>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</si>
  <si>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</si>
  <si>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</si>
  <si>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</si>
  <si>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</si>
  <si>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</si>
  <si>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</si>
  <si>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</si>
  <si>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</si>
  <si>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</si>
  <si>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</si>
  <si>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</si>
  <si>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</si>
  <si>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</si>
  <si>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</si>
  <si>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</si>
  <si>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</si>
  <si>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</si>
  <si>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</si>
  <si>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</si>
  <si>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</si>
  <si>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</si>
  <si>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</si>
  <si>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</si>
  <si>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</si>
  <si>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</si>
  <si>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</si>
  <si>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</si>
  <si>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</si>
  <si>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</si>
  <si>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</si>
  <si>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</si>
  <si>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</si>
  <si>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</si>
  <si>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</si>
  <si>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</si>
  <si>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</si>
  <si>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</si>
  <si>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</si>
  <si>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</si>
  <si>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</si>
  <si>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</si>
  <si>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</si>
  <si>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</si>
  <si>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</si>
  <si>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</si>
  <si>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</si>
  <si>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</si>
  <si>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</si>
  <si>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</si>
  <si>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</si>
  <si>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</si>
  <si>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</si>
  <si>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</si>
  <si>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</si>
  <si>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</si>
  <si>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</si>
  <si>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</si>
  <si>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</si>
  <si>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</si>
  <si>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</si>
  <si>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</si>
  <si>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</si>
  <si>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</si>
  <si>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</si>
  <si>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</si>
  <si>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</si>
  <si>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</si>
  <si>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</si>
  <si>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</si>
  <si>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</si>
  <si>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</si>
  <si>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</si>
  <si>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</si>
  <si>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</si>
  <si>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</si>
  <si>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</si>
  <si>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</si>
  <si>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</si>
  <si>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</si>
  <si>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</si>
  <si>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</si>
  <si>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</si>
  <si>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</si>
  <si>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</si>
  <si>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</si>
  <si>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</si>
  <si>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</si>
  <si>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</si>
  <si>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</si>
  <si>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</si>
  <si>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</si>
  <si>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</si>
  <si>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</si>
  <si>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</si>
  <si>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</si>
  <si>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</si>
  <si>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</si>
  <si>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</si>
  <si>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</si>
  <si>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</si>
  <si>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</si>
  <si>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</si>
  <si>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</si>
  <si>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</si>
  <si>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</si>
  <si>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</si>
  <si>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</si>
  <si>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</si>
  <si>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</si>
  <si>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</si>
  <si>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</si>
  <si>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</si>
  <si>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</si>
  <si>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</si>
  <si>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</si>
  <si>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</si>
  <si>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</si>
  <si>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</si>
  <si>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</si>
  <si>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</si>
  <si>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</si>
  <si>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</si>
  <si>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</si>
  <si>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</si>
  <si>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</si>
  <si>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</si>
  <si>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</si>
  <si>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</si>
  <si>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</si>
  <si>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</si>
  <si>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</si>
  <si>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</si>
  <si>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</si>
  <si>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</si>
  <si>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</si>
  <si>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</si>
  <si>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</si>
  <si>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</si>
  <si>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</si>
  <si>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</si>
  <si>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</si>
  <si>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</si>
  <si>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</si>
  <si>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</si>
  <si>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</si>
  <si>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</si>
  <si>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</si>
  <si>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</si>
  <si>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</si>
  <si>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</si>
  <si>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</si>
  <si>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</si>
  <si>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</si>
  <si>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</si>
  <si>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</si>
  <si>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</si>
  <si>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</si>
  <si>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</si>
  <si>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</si>
  <si>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</si>
  <si>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</si>
  <si>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</si>
  <si>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</si>
  <si>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</si>
  <si>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</si>
  <si>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</si>
  <si>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</si>
  <si>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</si>
  <si>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</si>
  <si>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</si>
  <si>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</si>
  <si>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</si>
  <si>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</si>
  <si>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</si>
  <si>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</si>
  <si>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</si>
  <si>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</si>
  <si>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</si>
  <si>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</si>
  <si>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</si>
  <si>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</si>
  <si>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</si>
  <si>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</si>
  <si>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</si>
  <si>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</si>
  <si>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</si>
  <si>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</si>
  <si>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</si>
  <si>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</si>
  <si>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</si>
  <si>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</si>
  <si>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</si>
  <si>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</si>
  <si>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</si>
  <si>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</si>
  <si>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</si>
  <si>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</si>
  <si>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</si>
  <si>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</si>
  <si>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</si>
  <si>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</si>
  <si>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</si>
  <si>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</si>
  <si>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</si>
  <si>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</si>
  <si>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</si>
  <si>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</si>
  <si>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</si>
  <si>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</si>
  <si>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</si>
  <si>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</si>
  <si>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</si>
  <si>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</si>
  <si>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</si>
  <si>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</si>
  <si>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</si>
  <si>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</si>
  <si>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</si>
  <si>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</si>
  <si>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</si>
  <si>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</si>
  <si>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</si>
  <si>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</si>
  <si>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</si>
  <si>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</si>
  <si>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</si>
  <si>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</si>
  <si>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</si>
  <si>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</si>
  <si>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</si>
  <si>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</si>
  <si>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</si>
  <si>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</si>
  <si>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</si>
  <si>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</si>
  <si>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</si>
  <si>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</si>
  <si>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</si>
  <si>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</si>
  <si>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</si>
  <si>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</si>
  <si>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</si>
  <si>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</si>
  <si>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</si>
  <si>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</si>
  <si>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</si>
  <si>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</si>
  <si>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</si>
  <si>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</si>
  <si>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</si>
  <si>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</si>
  <si>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</si>
  <si>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</si>
  <si>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</si>
  <si>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</si>
  <si>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</si>
  <si>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</si>
  <si>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</si>
  <si>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</si>
  <si>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</si>
  <si>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</si>
  <si>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</si>
  <si>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</si>
  <si>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</si>
  <si>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</si>
  <si>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</si>
  <si>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</si>
  <si>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</si>
  <si>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</si>
  <si>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</si>
  <si>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</si>
  <si>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</si>
  <si>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</si>
  <si>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</si>
  <si>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</si>
  <si>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</si>
  <si>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</si>
  <si>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</si>
  <si>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</si>
  <si>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</si>
  <si>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</si>
  <si>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</si>
  <si>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</si>
  <si>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</si>
  <si>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</si>
  <si>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</si>
  <si>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</si>
  <si>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</si>
  <si>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</si>
  <si>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</si>
  <si>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</si>
  <si>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</si>
  <si>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</si>
  <si>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</si>
  <si>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</si>
  <si>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</si>
  <si>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</si>
  <si>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</si>
  <si>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</si>
  <si>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</si>
  <si>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</si>
  <si>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</si>
  <si>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</si>
  <si>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</si>
  <si>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</si>
  <si>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</si>
  <si>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</si>
  <si>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</si>
  <si>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</si>
  <si>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</si>
  <si>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</si>
  <si>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</si>
  <si>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</si>
  <si>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</si>
  <si>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</si>
  <si>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</si>
  <si>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</si>
  <si>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</si>
  <si>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</si>
  <si>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</si>
  <si>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</si>
  <si>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</si>
  <si>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</si>
  <si>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</si>
  <si>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</si>
  <si>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</si>
  <si>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</si>
  <si>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</si>
  <si>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</si>
  <si>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</si>
  <si>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</si>
  <si>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</si>
  <si>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</si>
  <si>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</si>
  <si>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</si>
  <si>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</si>
  <si>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</si>
  <si>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</si>
  <si>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</si>
  <si>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</si>
  <si>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</si>
  <si>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</si>
  <si>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</si>
  <si>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</si>
  <si>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</si>
  <si>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</si>
  <si>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</si>
  <si>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</si>
  <si>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</si>
  <si>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</si>
  <si>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</si>
  <si>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</si>
  <si>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</si>
  <si>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</si>
  <si>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</si>
  <si>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</si>
  <si>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</si>
  <si>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</si>
  <si>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</si>
  <si>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</si>
  <si>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</si>
  <si>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</si>
  <si>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</si>
  <si>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</si>
  <si>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</si>
  <si>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</si>
  <si>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</si>
  <si>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</si>
  <si>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</si>
  <si>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</si>
  <si>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</si>
  <si>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</si>
  <si>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</si>
  <si>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</si>
  <si>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</si>
  <si>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</si>
  <si>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</si>
  <si>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</si>
  <si>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</si>
  <si>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</si>
  <si>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</si>
  <si>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</si>
  <si>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</si>
  <si>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</si>
  <si>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</si>
  <si>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</si>
  <si>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</si>
  <si>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</si>
  <si>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</si>
  <si>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</si>
  <si>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</si>
  <si>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</si>
  <si>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</si>
  <si>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</si>
  <si>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</si>
  <si>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</si>
  <si>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</si>
  <si>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</si>
  <si>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</si>
  <si>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</si>
  <si>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</si>
  <si>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</si>
  <si>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</si>
  <si>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</si>
  <si>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</si>
  <si>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</si>
  <si>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</si>
  <si>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</si>
  <si>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</si>
  <si>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</si>
  <si>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</si>
  <si>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</si>
  <si>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</si>
  <si>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</si>
  <si>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</si>
  <si>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</si>
  <si>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</si>
  <si>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</si>
  <si>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</si>
  <si>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</si>
  <si>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</si>
  <si>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</si>
  <si>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</si>
  <si>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</si>
  <si>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</si>
  <si>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</si>
  <si>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</si>
  <si>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</si>
  <si>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</si>
  <si>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</si>
  <si>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</si>
  <si>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</si>
  <si>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</si>
  <si>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</si>
  <si>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</si>
  <si>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</si>
  <si>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</si>
  <si>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</si>
  <si>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</si>
  <si>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</si>
  <si>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</si>
  <si>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</si>
  <si>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</si>
  <si>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</si>
  <si>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</si>
  <si>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</si>
  <si>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</si>
  <si>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</si>
  <si>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</si>
  <si>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</si>
  <si>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</si>
  <si>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</si>
  <si>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</si>
  <si>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</si>
  <si>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</si>
  <si>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</si>
  <si>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</si>
  <si>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</si>
  <si>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</si>
  <si>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</si>
  <si>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</si>
  <si>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</si>
  <si>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</si>
  <si>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</si>
  <si>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</si>
  <si>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</si>
  <si>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</si>
  <si>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</si>
  <si>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</si>
  <si>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</si>
  <si>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</si>
  <si>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</si>
  <si>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</si>
  <si>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</si>
  <si>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</si>
  <si>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</si>
  <si>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</si>
  <si>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</si>
  <si>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</si>
  <si>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</si>
  <si>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</si>
  <si>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</si>
  <si>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</si>
  <si>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</si>
  <si>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</si>
  <si>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</si>
  <si>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</si>
  <si>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</si>
  <si>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</si>
  <si>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</si>
  <si>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</si>
  <si>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</si>
  <si>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</si>
  <si>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</si>
  <si>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</si>
  <si>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</si>
  <si>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</si>
  <si>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</si>
  <si>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</si>
  <si>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</si>
  <si>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</si>
  <si>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</si>
  <si>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</si>
  <si>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</si>
  <si>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</si>
  <si>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</si>
  <si>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</si>
  <si>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</si>
  <si>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</si>
  <si>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</si>
  <si>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</si>
  <si>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</si>
  <si>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</si>
  <si>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</si>
  <si>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</si>
  <si>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</si>
  <si>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</si>
  <si>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</si>
  <si>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</si>
  <si>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</si>
  <si>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</si>
  <si>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</si>
  <si>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</si>
  <si>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</si>
  <si>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</si>
  <si>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</si>
  <si>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</si>
  <si>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</si>
  <si>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</si>
  <si>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</si>
  <si>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</si>
  <si>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</si>
  <si>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</si>
  <si>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</si>
  <si>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</si>
  <si>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</si>
  <si>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</si>
  <si>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</si>
  <si>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</si>
  <si>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</si>
  <si>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</si>
  <si>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</si>
  <si>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</si>
  <si>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</si>
  <si>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</si>
  <si>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</si>
  <si>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</si>
  <si>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</si>
  <si>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</si>
  <si>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</si>
  <si>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</si>
  <si>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</si>
  <si>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</si>
  <si>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</si>
  <si>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</si>
  <si>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</si>
  <si>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</si>
  <si>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</si>
  <si>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</si>
  <si>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</si>
  <si>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</si>
  <si>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</si>
  <si>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</si>
  <si>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</si>
  <si>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</si>
  <si>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</si>
  <si>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</si>
  <si>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</si>
  <si>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</si>
  <si>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</si>
  <si>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</si>
  <si>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</si>
  <si>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</si>
  <si>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</si>
  <si>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</si>
  <si>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</si>
  <si>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</si>
  <si>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</si>
  <si>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</si>
  <si>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</si>
  <si>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</si>
  <si>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</si>
  <si>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</si>
  <si>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</si>
  <si>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</si>
  <si>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</si>
  <si>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</si>
  <si>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</si>
  <si>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</si>
  <si>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</si>
  <si>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</si>
  <si>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</si>
  <si>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</si>
  <si>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</si>
  <si>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</si>
  <si>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</si>
  <si>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</si>
  <si>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</si>
  <si>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</si>
  <si>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</si>
  <si>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</si>
  <si>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</si>
  <si>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</si>
  <si>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</si>
  <si>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</si>
  <si>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</si>
  <si>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</si>
  <si>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</si>
  <si>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</si>
  <si>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</si>
  <si>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</si>
  <si>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</si>
  <si>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</si>
  <si>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</si>
  <si>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</si>
  <si>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</si>
  <si>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</si>
  <si>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</si>
  <si>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</si>
  <si>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</si>
  <si>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</si>
  <si>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</si>
  <si>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</si>
  <si>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</si>
  <si>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</si>
  <si>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</si>
  <si>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</si>
  <si>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</si>
  <si>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</si>
  <si>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</si>
  <si>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</si>
  <si>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</si>
  <si>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</si>
  <si>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</si>
  <si>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</si>
  <si>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</si>
  <si>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</si>
  <si>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</si>
  <si>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</si>
  <si>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</si>
  <si>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</si>
  <si>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</si>
  <si>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</si>
  <si>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</si>
  <si>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</si>
  <si>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</si>
  <si>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</si>
  <si>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</si>
  <si>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</si>
  <si>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</si>
  <si>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</si>
  <si>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</si>
  <si>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</si>
  <si>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</si>
  <si>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</si>
  <si>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</si>
  <si>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</si>
  <si>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</si>
  <si>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</si>
  <si>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</si>
  <si>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</si>
  <si>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</si>
  <si>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</si>
  <si>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</si>
  <si>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</si>
  <si>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</si>
  <si>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</si>
  <si>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</si>
  <si>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</si>
  <si>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</si>
  <si>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</si>
  <si>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</si>
  <si>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</si>
  <si>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</si>
  <si>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</si>
  <si>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</si>
  <si>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</si>
  <si>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</si>
  <si>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</si>
  <si>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</si>
  <si>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</si>
  <si>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</si>
  <si>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</si>
  <si>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</si>
  <si>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</si>
  <si>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</si>
  <si>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</si>
  <si>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</si>
  <si>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</si>
  <si>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</si>
  <si>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</si>
  <si>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</si>
  <si>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</si>
  <si>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</si>
  <si>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</si>
  <si>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</si>
  <si>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</si>
  <si>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</si>
  <si>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</si>
  <si>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</si>
  <si>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</si>
  <si>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</si>
  <si>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</si>
  <si>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</si>
  <si>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</si>
  <si>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</si>
  <si>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</si>
  <si>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</si>
  <si>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</si>
  <si>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</si>
  <si>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</si>
  <si>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</si>
  <si>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</si>
  <si>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</si>
  <si>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</si>
  <si>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</si>
  <si>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</si>
  <si>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</si>
  <si>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</si>
  <si>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</si>
  <si>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</si>
  <si>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</si>
  <si>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</si>
  <si>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</si>
  <si>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</si>
  <si>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</si>
  <si>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</si>
  <si>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</si>
  <si>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</si>
  <si>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</si>
  <si>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</si>
  <si>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</si>
  <si>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</si>
  <si>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</si>
  <si>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</si>
  <si>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</si>
  <si>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</si>
  <si>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</si>
  <si>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</si>
  <si>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</si>
  <si>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</si>
  <si>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</si>
  <si>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</si>
  <si>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</si>
  <si>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</si>
  <si>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</si>
  <si>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</si>
  <si>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</si>
  <si>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</si>
  <si>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</si>
  <si>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</si>
  <si>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</si>
  <si>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</si>
  <si>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</si>
  <si>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</si>
  <si>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</si>
  <si>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</si>
  <si>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</si>
  <si>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</si>
  <si>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</si>
  <si>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</si>
  <si>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</si>
  <si>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</si>
  <si>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</si>
  <si>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</si>
  <si>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</si>
  <si>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</si>
  <si>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</si>
  <si>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</si>
  <si>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</si>
  <si>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</si>
  <si>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</si>
  <si>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</si>
  <si>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</si>
  <si>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</si>
  <si>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</si>
  <si>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</si>
  <si>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</si>
  <si>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</si>
  <si>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</si>
  <si>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</si>
  <si>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</si>
  <si>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</si>
  <si>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</si>
  <si>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</si>
  <si>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</si>
  <si>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</si>
  <si>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</si>
  <si>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</si>
  <si>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</si>
  <si>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</si>
  <si>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</si>
  <si>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</si>
  <si>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</si>
  <si>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</si>
  <si>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</si>
  <si>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</si>
  <si>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</si>
  <si>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</si>
  <si>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</si>
  <si>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</si>
  <si>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</si>
  <si>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</si>
  <si>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</si>
  <si>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</si>
  <si>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</si>
  <si>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</si>
  <si>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</si>
  <si>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</si>
  <si>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</si>
  <si>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</si>
  <si>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</si>
  <si>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</si>
  <si>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</si>
  <si>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</si>
  <si>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</si>
  <si>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</si>
  <si>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</si>
  <si>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</si>
  <si>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</si>
  <si>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</si>
  <si>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</si>
  <si>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</si>
  <si>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</si>
  <si>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</si>
  <si>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</si>
  <si>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</si>
  <si>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</si>
  <si>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</si>
  <si>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</si>
  <si>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</si>
  <si>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</si>
  <si>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</si>
  <si>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</si>
  <si>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</si>
  <si>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</si>
  <si>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</si>
  <si>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</si>
  <si>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</si>
  <si>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</si>
  <si>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</si>
  <si>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</si>
  <si>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</si>
  <si>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</si>
  <si>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</si>
  <si>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</si>
  <si>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</si>
  <si>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</si>
  <si>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</si>
  <si>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</si>
  <si>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</si>
  <si>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</si>
  <si>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</si>
  <si>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</si>
  <si>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</si>
  <si>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</si>
  <si>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</si>
  <si>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</si>
  <si>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</si>
  <si>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</si>
  <si>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</si>
  <si>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</si>
  <si>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</si>
  <si>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</si>
  <si>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</si>
  <si>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</si>
  <si>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</si>
  <si>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</si>
  <si>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</si>
  <si>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</si>
  <si>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</si>
  <si>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</si>
  <si>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</si>
  <si>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</si>
  <si>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</si>
  <si>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</si>
  <si>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</si>
  <si>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</si>
  <si>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</si>
  <si>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</si>
  <si>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</si>
  <si>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</si>
  <si>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</si>
  <si>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</si>
  <si>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</si>
  <si>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</si>
  <si>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</si>
  <si>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</si>
  <si>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</si>
  <si>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</si>
  <si>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</si>
  <si>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</si>
  <si>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</si>
  <si>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</si>
  <si>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</si>
  <si>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</si>
  <si>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</si>
  <si>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</si>
  <si>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</si>
  <si>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</si>
  <si>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</si>
  <si>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</si>
  <si>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</si>
  <si>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</si>
  <si>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</si>
  <si>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</si>
  <si>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</si>
  <si>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</si>
  <si>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</si>
  <si>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</si>
  <si>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</si>
  <si>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</si>
  <si>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</si>
  <si>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</si>
  <si>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</si>
  <si>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</si>
  <si>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</si>
  <si>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</si>
  <si>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</si>
  <si>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</si>
  <si>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</si>
  <si>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</si>
  <si>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</si>
  <si>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</si>
  <si>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</si>
  <si>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</si>
  <si>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</si>
  <si>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</si>
  <si>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</si>
  <si>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</si>
  <si>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</si>
  <si>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</si>
  <si>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</si>
  <si>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</si>
  <si>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</si>
  <si>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</si>
  <si>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</si>
  <si>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</si>
  <si>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</si>
  <si>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</si>
  <si>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</si>
  <si>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</si>
  <si>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</si>
  <si>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</si>
  <si>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</si>
  <si>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</si>
  <si>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</si>
  <si>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</si>
  <si>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</si>
  <si>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</si>
  <si>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</si>
  <si>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</si>
  <si>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</si>
  <si>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</si>
  <si>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</si>
  <si>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</si>
  <si>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</si>
  <si>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</si>
  <si>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</si>
  <si>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</si>
  <si>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</si>
  <si>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</si>
  <si>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</si>
  <si>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</si>
  <si>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</si>
  <si>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</si>
  <si>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</si>
  <si>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</si>
  <si>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</si>
  <si>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</si>
  <si>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</si>
  <si>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</si>
  <si>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</si>
  <si>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</si>
  <si>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</si>
  <si>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</si>
  <si>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</si>
  <si>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</si>
  <si>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</si>
  <si>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</si>
  <si>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</si>
  <si>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</si>
  <si>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</si>
  <si>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</si>
  <si>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</si>
  <si>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</si>
  <si>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</si>
  <si>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</si>
  <si>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</si>
  <si>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</si>
  <si>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</si>
  <si>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</si>
  <si>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</si>
  <si>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</si>
  <si>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</si>
  <si>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</si>
  <si>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</si>
  <si>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</si>
  <si>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</si>
  <si>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</si>
  <si>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</si>
  <si>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</si>
  <si>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</si>
  <si>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</si>
  <si>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</si>
  <si>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</si>
  <si>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</si>
  <si>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</si>
  <si>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</si>
  <si>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</si>
  <si>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</si>
  <si>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</si>
  <si>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</si>
  <si>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</si>
  <si>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</si>
  <si>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</si>
  <si>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</si>
  <si>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</si>
  <si>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</si>
  <si>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</si>
  <si>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</si>
  <si>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</si>
  <si>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</si>
  <si>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</si>
  <si>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</si>
  <si>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</si>
  <si>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</si>
  <si>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</si>
  <si>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</si>
  <si>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</si>
  <si>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</si>
  <si>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</si>
  <si>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</si>
  <si>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</si>
  <si>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</si>
  <si>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</si>
  <si>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</si>
  <si>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</si>
  <si>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</si>
  <si>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</si>
  <si>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</si>
  <si>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</si>
  <si>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</si>
  <si>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</si>
  <si>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</si>
  <si>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</si>
  <si>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</si>
  <si>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</si>
  <si>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</si>
  <si>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</si>
  <si>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</si>
  <si>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</si>
  <si>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</si>
  <si>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</si>
  <si>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</si>
  <si>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</si>
  <si>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</si>
  <si>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</si>
  <si>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</si>
  <si>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</si>
  <si>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</si>
  <si>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</si>
  <si>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</si>
  <si>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</si>
  <si>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</si>
  <si>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</si>
  <si>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</si>
  <si>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</si>
  <si>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</si>
  <si>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</si>
  <si>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</si>
  <si>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</si>
  <si>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</si>
  <si>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</si>
  <si>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</si>
  <si>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</si>
  <si>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</si>
  <si>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</si>
  <si>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</si>
  <si>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</si>
  <si>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</si>
  <si>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</si>
  <si>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</si>
  <si>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</si>
  <si>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</si>
  <si>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</si>
  <si>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</si>
  <si>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</si>
  <si>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</si>
  <si>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</si>
  <si>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</si>
  <si>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</si>
  <si>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</si>
  <si>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</si>
  <si>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</si>
  <si>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</si>
  <si>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</si>
  <si>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</si>
  <si>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</si>
  <si>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</si>
  <si>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</si>
  <si>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</si>
  <si>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</si>
  <si>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</si>
  <si>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</si>
  <si>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</si>
  <si>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</si>
  <si>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</si>
  <si>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</si>
  <si>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</si>
  <si>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</si>
  <si>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</si>
  <si>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</si>
  <si>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</si>
  <si>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</si>
  <si>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</si>
  <si>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</si>
  <si>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</si>
  <si>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</si>
  <si>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</si>
  <si>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</si>
  <si>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</si>
  <si>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</si>
  <si>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</si>
  <si>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</si>
  <si>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</si>
  <si>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</si>
  <si>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</si>
  <si>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</si>
  <si>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</si>
  <si>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</si>
  <si>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</si>
  <si>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</si>
  <si>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</si>
  <si>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</si>
  <si>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</si>
  <si>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</si>
  <si>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</si>
  <si>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</si>
  <si>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</si>
  <si>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</si>
  <si>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</si>
  <si>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</si>
  <si>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</si>
  <si>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</si>
  <si>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</si>
  <si>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</si>
  <si>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</si>
  <si>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</si>
  <si>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</si>
  <si>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</si>
  <si>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</si>
  <si>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</si>
  <si>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</si>
  <si>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</si>
  <si>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</si>
  <si>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</si>
  <si>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</si>
  <si>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</si>
  <si>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</si>
  <si>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</si>
  <si>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</si>
  <si>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</si>
  <si>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</si>
  <si>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</si>
  <si>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</si>
  <si>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</si>
  <si>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</si>
  <si>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</si>
  <si>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</si>
  <si>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</si>
  <si>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</si>
  <si>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</si>
  <si>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</si>
  <si>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</si>
  <si>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</si>
  <si>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</si>
  <si>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</si>
  <si>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</si>
  <si>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</si>
  <si>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</si>
  <si>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</si>
  <si>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</si>
  <si>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</si>
  <si>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</si>
  <si>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</si>
  <si>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</si>
  <si>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</si>
  <si>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</si>
  <si>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</si>
  <si>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</si>
  <si>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</si>
  <si>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</si>
  <si>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</si>
  <si>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</si>
  <si>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</si>
  <si>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</si>
  <si>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</si>
  <si>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</si>
  <si>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</si>
  <si>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</si>
  <si>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</si>
  <si>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</si>
  <si>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</si>
  <si>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</si>
  <si>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</si>
  <si>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</si>
  <si>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</si>
  <si>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</si>
  <si>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</si>
  <si>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</si>
  <si>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</si>
  <si>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</si>
  <si>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</si>
  <si>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</si>
  <si>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</si>
  <si>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</si>
  <si>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</si>
  <si>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</si>
  <si>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</si>
  <si>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</si>
  <si>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</si>
  <si>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</si>
  <si>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</si>
  <si>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</si>
  <si>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</si>
  <si>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</si>
  <si>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</si>
  <si>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</si>
  <si>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</si>
  <si>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</si>
  <si>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</si>
  <si>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</si>
  <si>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</si>
  <si>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</si>
  <si>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</si>
  <si>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</si>
  <si>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</si>
  <si>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</si>
  <si>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</si>
  <si>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</si>
  <si>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</si>
  <si>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</si>
  <si>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</si>
  <si>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</si>
  <si>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</si>
  <si>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</si>
  <si>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</si>
  <si>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</si>
  <si>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</si>
  <si>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</si>
  <si>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</si>
  <si>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</si>
  <si>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</si>
  <si>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</si>
  <si>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</si>
  <si>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</si>
  <si>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</si>
  <si>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</si>
  <si>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</si>
  <si>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</si>
  <si>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</si>
  <si>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</si>
  <si>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</si>
  <si>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</si>
  <si>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</si>
  <si>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</si>
  <si>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</si>
  <si>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</si>
  <si>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</si>
  <si>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</si>
  <si>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</si>
  <si>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</si>
  <si>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</si>
  <si>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</si>
  <si>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</si>
  <si>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</si>
  <si>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</si>
  <si>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</si>
  <si>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</si>
  <si>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</si>
  <si>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</si>
  <si>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</si>
  <si>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</si>
  <si>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</si>
  <si>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</si>
  <si>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</si>
  <si>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</si>
  <si>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</si>
  <si>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</si>
  <si>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</si>
  <si>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</si>
  <si>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</si>
  <si>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</si>
  <si>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</si>
  <si>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</si>
  <si>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</si>
  <si>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</si>
  <si>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</si>
  <si>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</si>
  <si>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</si>
  <si>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</si>
  <si>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</si>
  <si>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</si>
  <si>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</si>
  <si>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</si>
  <si>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</si>
  <si>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</si>
  <si>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</si>
  <si>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</si>
  <si>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</si>
  <si>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</si>
  <si>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</si>
  <si>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</si>
  <si>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</si>
  <si>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</si>
  <si>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</si>
  <si>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</si>
  <si>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</si>
  <si>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</si>
  <si>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</si>
  <si>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</si>
  <si>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</si>
  <si>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</si>
  <si>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</si>
  <si>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</si>
  <si>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</si>
  <si>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</si>
  <si>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</si>
  <si>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</si>
  <si>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</si>
  <si>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</si>
  <si>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</si>
  <si>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</si>
  <si>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</si>
  <si>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</si>
  <si>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</si>
  <si>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</si>
  <si>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</si>
  <si>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</si>
  <si>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</si>
  <si>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</si>
  <si>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</si>
  <si>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</si>
  <si>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</si>
  <si>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</si>
  <si>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</si>
  <si>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</si>
  <si>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</si>
  <si>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</si>
  <si>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</si>
  <si>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</si>
  <si>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</si>
  <si>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</si>
  <si>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</si>
  <si>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</si>
  <si>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</si>
  <si>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</si>
  <si>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</si>
  <si>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</si>
  <si>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</si>
  <si>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</si>
  <si>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</si>
  <si>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</si>
  <si>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</si>
  <si>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</si>
  <si>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</si>
  <si>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</si>
  <si>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</si>
  <si>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</si>
  <si>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</si>
  <si>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</si>
  <si>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</si>
  <si>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</si>
  <si>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</si>
  <si>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</si>
  <si>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</si>
  <si>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</si>
  <si>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</si>
  <si>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</si>
  <si>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</si>
  <si>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</si>
  <si>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</si>
  <si>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</si>
  <si>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</si>
  <si>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</si>
  <si>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</si>
  <si>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</si>
  <si>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</si>
  <si>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</si>
  <si>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</si>
  <si>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</si>
  <si>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</si>
  <si>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</si>
  <si>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</si>
  <si>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</si>
  <si>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</si>
  <si>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</si>
  <si>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</si>
  <si>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</si>
  <si>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</si>
  <si>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</si>
  <si>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</si>
  <si>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</si>
  <si>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</si>
  <si>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</si>
  <si>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</si>
  <si>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</si>
  <si>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</si>
  <si>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</si>
  <si>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</si>
  <si>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</si>
  <si>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</si>
  <si>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</si>
  <si>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</si>
  <si>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</si>
  <si>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</si>
  <si>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</si>
  <si>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</si>
  <si>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</si>
  <si>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</si>
  <si>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</si>
  <si>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</si>
  <si>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</si>
  <si>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</si>
  <si>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</si>
  <si>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</si>
  <si>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</si>
  <si>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</si>
  <si>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</si>
  <si>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</si>
  <si>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</si>
  <si>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</si>
  <si>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</si>
  <si>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</si>
  <si>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</si>
  <si>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</si>
  <si>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</si>
  <si>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</si>
  <si>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</si>
  <si>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</si>
  <si>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</si>
  <si>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</si>
  <si>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</si>
  <si>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</si>
  <si>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</si>
  <si>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</si>
  <si>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</si>
  <si>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</si>
  <si>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</si>
  <si>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</si>
  <si>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</si>
  <si>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</si>
  <si>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</si>
  <si>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</si>
  <si>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</si>
  <si>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</si>
  <si>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</si>
  <si>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</si>
  <si>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</si>
  <si>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</si>
  <si>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</si>
  <si>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</si>
  <si>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</si>
  <si>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</si>
  <si>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</si>
  <si>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</si>
  <si>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</si>
  <si>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</si>
  <si>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</si>
  <si>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</si>
  <si>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</si>
  <si>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</si>
  <si>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</si>
  <si>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</si>
  <si>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</si>
  <si>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</si>
  <si>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</si>
  <si>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</si>
  <si>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</si>
  <si>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</si>
  <si>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</si>
  <si>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</si>
  <si>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</si>
  <si>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</si>
  <si>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</si>
  <si>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</si>
  <si>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</si>
  <si>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</si>
  <si>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</si>
  <si>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</si>
  <si>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</si>
  <si>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</si>
  <si>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</si>
  <si>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</si>
  <si>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</si>
  <si>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</si>
  <si>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</si>
  <si>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</si>
  <si>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</si>
  <si>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</si>
  <si>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</si>
  <si>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</si>
  <si>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</si>
  <si>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</si>
  <si>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</si>
  <si>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</si>
  <si>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</si>
  <si>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</si>
  <si>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</si>
  <si>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</si>
  <si>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</si>
  <si>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</si>
  <si>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</si>
  <si>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</si>
  <si>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</si>
  <si>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</si>
  <si>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</si>
  <si>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</si>
  <si>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</si>
  <si>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</si>
  <si>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</si>
  <si>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</si>
  <si>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</si>
  <si>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</si>
  <si>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</si>
  <si>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</si>
  <si>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</si>
  <si>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</si>
  <si>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</si>
  <si>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</si>
  <si>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</si>
  <si>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</si>
  <si>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</si>
  <si>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</si>
  <si>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</si>
  <si>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</si>
  <si>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</si>
  <si>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</si>
  <si>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</si>
  <si>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</si>
  <si>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</si>
  <si>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</si>
  <si>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</si>
  <si>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</si>
  <si>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</si>
  <si>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</si>
  <si>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</si>
  <si>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</si>
  <si>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</si>
  <si>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</si>
  <si>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</si>
  <si>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</si>
  <si>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</si>
  <si>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</si>
  <si>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</si>
  <si>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</si>
  <si>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</si>
  <si>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</si>
  <si>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</si>
  <si>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</si>
  <si>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</si>
  <si>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</si>
  <si>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</si>
  <si>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</si>
  <si>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</si>
  <si>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</si>
  <si>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</si>
  <si>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</si>
  <si>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</si>
  <si>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</si>
  <si>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</si>
  <si>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</si>
  <si>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</si>
  <si>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</si>
  <si>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</si>
  <si>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</si>
  <si>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</si>
  <si>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</si>
  <si>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</si>
  <si>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</si>
  <si>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</si>
  <si>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</si>
  <si>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</si>
  <si>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</si>
  <si>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</si>
  <si>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</si>
  <si>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</si>
  <si>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</si>
  <si>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</si>
  <si>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</si>
  <si>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</si>
  <si>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</si>
  <si>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</si>
  <si>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</si>
  <si>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</si>
  <si>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</si>
  <si>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</si>
  <si>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</si>
  <si>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</si>
  <si>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</si>
  <si>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</si>
  <si>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</si>
  <si>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</si>
  <si>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</si>
  <si>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</si>
  <si>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</si>
  <si>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</si>
  <si>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</si>
  <si>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</si>
  <si>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</si>
  <si>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</si>
  <si>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</si>
  <si>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</si>
  <si>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</si>
  <si>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</si>
  <si>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</si>
  <si>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</si>
  <si>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</si>
  <si>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</si>
  <si>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</si>
  <si>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</si>
  <si>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</si>
  <si>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</si>
  <si>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</si>
  <si>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</si>
  <si>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</si>
  <si>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</si>
  <si>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</si>
  <si>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</si>
  <si>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</si>
  <si>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</si>
  <si>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</si>
  <si>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</si>
  <si>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</si>
  <si>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</si>
  <si>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</si>
  <si>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</si>
  <si>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</si>
  <si>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</si>
  <si>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</si>
  <si>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</si>
  <si>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</si>
  <si>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</si>
  <si>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</si>
  <si>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</si>
  <si>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</si>
  <si>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</si>
  <si>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</si>
  <si>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</si>
  <si>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</si>
  <si>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</si>
  <si>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</si>
  <si>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</si>
  <si>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</si>
  <si>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</si>
  <si>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</si>
  <si>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</si>
  <si>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</si>
  <si>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</si>
  <si>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</si>
  <si>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</si>
  <si>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</si>
  <si>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</si>
  <si>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</si>
  <si>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</si>
  <si>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</si>
  <si>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</si>
  <si>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</si>
  <si>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</si>
  <si>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</si>
  <si>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</si>
  <si>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</si>
  <si>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</si>
  <si>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</si>
  <si>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</si>
  <si>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</si>
  <si>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</si>
  <si>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</si>
  <si>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</si>
  <si>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</si>
  <si>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</si>
  <si>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</si>
  <si>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</si>
  <si>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</si>
  <si>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</si>
  <si>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</si>
  <si>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</si>
  <si>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</si>
  <si>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</si>
  <si>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</si>
  <si>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</si>
  <si>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</si>
  <si>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</si>
  <si>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</si>
  <si>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</si>
  <si>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</si>
  <si>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</si>
  <si>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</si>
  <si>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</si>
  <si>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</si>
  <si>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</si>
  <si>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</si>
  <si>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</si>
  <si>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</si>
  <si>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</si>
  <si>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</si>
  <si>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</si>
  <si>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</si>
  <si>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</si>
  <si>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</si>
  <si>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</si>
  <si>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</si>
  <si>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</si>
  <si>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</si>
  <si>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</si>
  <si>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</si>
  <si>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</si>
  <si>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</si>
  <si>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</si>
  <si>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</si>
  <si>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</si>
  <si>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</si>
  <si>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</si>
  <si>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</si>
  <si>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</si>
  <si>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</si>
  <si>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</si>
  <si>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</si>
  <si>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</si>
  <si>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</si>
  <si>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</si>
  <si>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</si>
  <si>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</si>
  <si>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</si>
  <si>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</si>
  <si>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</si>
  <si>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</si>
  <si>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</si>
  <si>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</si>
  <si>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</si>
  <si>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</si>
  <si>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</si>
  <si>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</si>
  <si>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</si>
  <si>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</si>
  <si>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</si>
  <si>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</si>
  <si>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</si>
  <si>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</si>
  <si>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</si>
  <si>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</si>
  <si>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</si>
  <si>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</si>
  <si>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</si>
  <si>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</si>
  <si>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</si>
  <si>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</si>
  <si>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</si>
  <si>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</si>
  <si>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</si>
  <si>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</si>
  <si>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</si>
  <si>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</si>
  <si>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</si>
  <si>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</si>
  <si>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</si>
  <si>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</si>
  <si>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</si>
  <si>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</si>
  <si>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</si>
  <si>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</si>
  <si>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</si>
  <si>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</si>
  <si>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</si>
  <si>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</si>
  <si>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</si>
  <si>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</si>
  <si>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</si>
  <si>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</si>
  <si>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</si>
  <si>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</si>
  <si>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</si>
  <si>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</si>
  <si>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</si>
  <si>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</si>
  <si>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</si>
  <si>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</si>
  <si>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</si>
  <si>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</si>
  <si>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</si>
  <si>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</si>
  <si>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</si>
  <si>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</si>
  <si>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</si>
  <si>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</si>
  <si>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</si>
  <si>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</si>
  <si>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</si>
  <si>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</si>
  <si>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</si>
  <si>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</si>
  <si>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</si>
  <si>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</si>
  <si>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</si>
  <si>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</si>
  <si>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</si>
  <si>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</si>
  <si>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</si>
  <si>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</si>
  <si>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</si>
  <si>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</si>
  <si>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</si>
  <si>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</si>
  <si>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</si>
  <si>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</si>
  <si>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</si>
  <si>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</si>
  <si>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</si>
  <si>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</si>
  <si>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</si>
  <si>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</si>
  <si>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</si>
  <si>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</si>
  <si>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</si>
  <si>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</si>
  <si>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</si>
  <si>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</si>
  <si>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</si>
  <si>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</si>
  <si>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</si>
  <si>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</si>
  <si>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</si>
  <si>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</si>
  <si>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</si>
  <si>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</si>
  <si>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</si>
  <si>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</si>
  <si>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</si>
  <si>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</si>
  <si>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</si>
  <si>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</si>
  <si>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</si>
  <si>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</si>
  <si>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</si>
  <si>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</si>
  <si>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</si>
  <si>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</si>
  <si>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</si>
  <si>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</si>
  <si>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</si>
  <si>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</si>
  <si>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</si>
  <si>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</si>
  <si>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</si>
  <si>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</si>
  <si>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</si>
  <si>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</si>
  <si>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</si>
  <si>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</si>
  <si>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</si>
  <si>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</si>
  <si>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</si>
  <si>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</si>
  <si>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</si>
  <si>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</si>
  <si>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</si>
  <si>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</si>
  <si>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</si>
  <si>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</si>
  <si>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</si>
  <si>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</si>
  <si>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</si>
  <si>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</si>
  <si>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</si>
  <si>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</si>
  <si>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</si>
  <si>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</si>
  <si>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</si>
  <si>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</si>
  <si>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</si>
  <si>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</si>
  <si>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</si>
  <si>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</si>
  <si>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</si>
  <si>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</si>
  <si>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</si>
  <si>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</si>
  <si>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</si>
  <si>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</si>
  <si>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</si>
  <si>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</si>
  <si>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</si>
  <si>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</si>
  <si>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</si>
  <si>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</si>
  <si>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</si>
  <si>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</si>
  <si>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</si>
  <si>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</si>
  <si>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</si>
  <si>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</si>
  <si>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</si>
  <si>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</si>
  <si>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</si>
  <si>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</si>
  <si>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</si>
  <si>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</si>
  <si>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</si>
  <si>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</si>
  <si>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</si>
  <si>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</si>
  <si>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</si>
  <si>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</si>
  <si>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</si>
  <si>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</si>
  <si>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</si>
  <si>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</si>
  <si>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</si>
  <si>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</si>
  <si>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</si>
  <si>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</si>
  <si>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</si>
  <si>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</si>
  <si>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</si>
  <si>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</si>
  <si>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</si>
  <si>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</si>
  <si>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</si>
  <si>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</si>
  <si>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</si>
  <si>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</si>
  <si>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</si>
  <si>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</si>
  <si>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</si>
  <si>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</si>
  <si>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</si>
  <si>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</si>
  <si>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</si>
  <si>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</si>
  <si>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</si>
  <si>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</si>
  <si>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</si>
  <si>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</si>
  <si>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</si>
  <si>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</si>
  <si>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</si>
  <si>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</si>
  <si>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</si>
  <si>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</si>
  <si>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</si>
  <si>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</si>
  <si>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</si>
  <si>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</si>
  <si>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</si>
  <si>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</si>
  <si>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</si>
  <si>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</si>
  <si>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</si>
  <si>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</si>
  <si>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</si>
  <si>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</si>
  <si>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</si>
  <si>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</si>
  <si>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</si>
  <si>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</si>
  <si>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</si>
  <si>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</si>
  <si>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</si>
  <si>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</si>
  <si>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</si>
  <si>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</si>
  <si>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</si>
  <si>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</si>
  <si>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</si>
  <si>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</si>
  <si>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</si>
  <si>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</si>
  <si>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</si>
  <si>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</si>
  <si>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</si>
  <si>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</si>
  <si>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</si>
  <si>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</si>
  <si>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</si>
  <si>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</si>
  <si>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</si>
  <si>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</si>
  <si>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</si>
  <si>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</si>
  <si>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</si>
  <si>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</si>
  <si>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</si>
  <si>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</si>
  <si>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</si>
  <si>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</si>
  <si>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</si>
  <si>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</si>
  <si>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</si>
  <si>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</si>
  <si>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</si>
  <si>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</si>
  <si>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</si>
  <si>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</si>
  <si>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</si>
  <si>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</si>
  <si>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</si>
  <si>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</si>
  <si>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</si>
  <si>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</si>
  <si>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</si>
  <si>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</si>
  <si>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</si>
  <si>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</si>
  <si>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</si>
  <si>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</si>
  <si>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</si>
  <si>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</si>
  <si>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</si>
  <si>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</si>
  <si>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</si>
  <si>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</si>
  <si>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</si>
  <si>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</si>
  <si>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</si>
  <si>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</si>
  <si>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</si>
  <si>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</si>
  <si>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</si>
  <si>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</si>
  <si>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</si>
  <si>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</si>
  <si>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</si>
  <si>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</si>
  <si>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</si>
  <si>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</si>
  <si>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</si>
  <si>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</si>
  <si>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</si>
  <si>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</si>
  <si>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</si>
  <si>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</si>
  <si>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</si>
  <si>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</si>
  <si>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</si>
  <si>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</si>
  <si>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</si>
  <si>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</si>
  <si>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</si>
  <si>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</si>
  <si>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</si>
  <si>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</si>
  <si>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</si>
  <si>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</si>
  <si>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</si>
  <si>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</si>
  <si>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</si>
  <si>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</si>
  <si>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</si>
  <si>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</si>
  <si>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</si>
  <si>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</si>
  <si>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</si>
  <si>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</si>
  <si>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</si>
  <si>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</si>
  <si>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</si>
  <si>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</si>
  <si>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</si>
  <si>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</si>
  <si>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</si>
  <si>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</si>
  <si>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</si>
  <si>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</si>
  <si>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</si>
  <si>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</si>
  <si>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</si>
  <si>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</si>
  <si>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</si>
  <si>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</si>
  <si>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</si>
  <si>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</si>
  <si>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</si>
  <si>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</si>
  <si>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</si>
  <si>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</si>
  <si>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</si>
  <si>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</si>
  <si>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</si>
  <si>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</si>
  <si>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</si>
  <si>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</si>
  <si>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</si>
  <si>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</si>
  <si>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</si>
  <si>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</si>
  <si>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</si>
  <si>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</si>
  <si>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</si>
  <si>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</si>
  <si>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</si>
  <si>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</si>
  <si>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</si>
  <si>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</si>
  <si>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</si>
  <si>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</si>
  <si>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</si>
  <si>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</si>
  <si>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</si>
  <si>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</si>
  <si>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</si>
  <si>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</si>
  <si>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</si>
  <si>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</si>
  <si>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</si>
  <si>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</si>
  <si>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</si>
  <si>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</si>
  <si>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</si>
  <si>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</si>
  <si>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</si>
  <si>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</si>
  <si>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</si>
  <si>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</si>
  <si>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</si>
  <si>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</si>
  <si>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</si>
  <si>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</si>
  <si>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</si>
  <si>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</si>
  <si>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</si>
  <si>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</si>
  <si>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</si>
  <si>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</si>
  <si>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</si>
  <si>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</si>
  <si>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</si>
  <si>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</si>
  <si>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</si>
  <si>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</si>
  <si>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</si>
  <si>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</si>
  <si>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</si>
  <si>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</si>
  <si>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</si>
  <si>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</si>
  <si>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</si>
  <si>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</si>
  <si>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</si>
  <si>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</si>
  <si>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</si>
  <si>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</si>
  <si>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</si>
  <si>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</si>
  <si>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</si>
  <si>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</si>
  <si>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</si>
  <si>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</si>
  <si>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</si>
  <si>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</si>
  <si>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</si>
  <si>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</si>
  <si>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</si>
  <si>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</si>
  <si>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</si>
  <si>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</si>
  <si>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</si>
  <si>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</si>
  <si>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</si>
  <si>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</si>
  <si>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</si>
  <si>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</si>
  <si>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</si>
  <si>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</si>
  <si>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</si>
  <si>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</si>
  <si>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</si>
  <si>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</si>
  <si>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</si>
  <si>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</si>
  <si>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</si>
  <si>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</si>
  <si>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</si>
  <si>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</si>
  <si>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</si>
  <si>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</si>
  <si>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</si>
  <si>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</si>
  <si>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</si>
  <si>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</si>
  <si>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</si>
  <si>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</si>
  <si>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</si>
  <si>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</si>
  <si>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</si>
  <si>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</si>
  <si>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</si>
  <si>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</si>
  <si>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</si>
  <si>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</si>
  <si>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</si>
  <si>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</si>
  <si>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</si>
  <si>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</si>
  <si>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</si>
  <si>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</si>
  <si>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</si>
  <si>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</si>
  <si>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</si>
  <si>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</si>
  <si>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</si>
  <si>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</si>
  <si>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</si>
  <si>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</si>
  <si>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</si>
  <si>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</si>
  <si>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</si>
  <si>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</si>
  <si>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</si>
  <si>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</si>
  <si>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</si>
  <si>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</si>
  <si>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</si>
  <si>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</si>
  <si>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</si>
  <si>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</si>
  <si>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</si>
  <si>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</si>
  <si>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</si>
  <si>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</si>
  <si>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</si>
  <si>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</si>
  <si>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</si>
  <si>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</si>
  <si>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</si>
  <si>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</si>
  <si>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</si>
  <si>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</si>
  <si>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</si>
  <si>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</si>
  <si>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</si>
  <si>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</si>
  <si>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</si>
  <si>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</si>
  <si>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</si>
  <si>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</si>
  <si>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</si>
  <si>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</si>
  <si>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</si>
  <si>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</si>
  <si>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</si>
  <si>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</si>
  <si>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</si>
  <si>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</si>
  <si>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</si>
  <si>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</si>
  <si>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</si>
  <si>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</si>
  <si>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</si>
  <si>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</si>
  <si>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</si>
  <si>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</si>
  <si>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</si>
  <si>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</si>
  <si>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</si>
  <si>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</si>
  <si>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</si>
  <si>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</si>
  <si>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</si>
  <si>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</si>
  <si>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</si>
  <si>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</si>
  <si>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</si>
  <si>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</si>
  <si>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</si>
  <si>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</si>
  <si>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</si>
  <si>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</si>
  <si>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</si>
  <si>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</si>
  <si>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</si>
  <si>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</si>
  <si>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</si>
  <si>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</si>
  <si>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</si>
  <si>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</si>
  <si>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</si>
  <si>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</si>
  <si>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</si>
  <si>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</si>
  <si>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</si>
  <si>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</si>
  <si>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</si>
  <si>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</si>
  <si>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</si>
  <si>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</si>
  <si>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</si>
  <si>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</si>
  <si>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</si>
  <si>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</si>
  <si>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</si>
  <si>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</si>
  <si>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</si>
  <si>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</si>
  <si>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</si>
  <si>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</si>
  <si>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</si>
  <si>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</si>
  <si>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</si>
  <si>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</si>
  <si>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</si>
  <si>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</si>
  <si>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</si>
  <si>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</si>
  <si>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</si>
  <si>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</si>
  <si>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</si>
  <si>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</si>
  <si>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</si>
  <si>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</si>
  <si>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</si>
  <si>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</si>
  <si>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</si>
  <si>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</si>
  <si>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</si>
  <si>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</si>
  <si>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</si>
  <si>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</si>
  <si>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</si>
  <si>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</si>
  <si>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</si>
  <si>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</si>
  <si>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</si>
  <si>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</si>
  <si>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</si>
  <si>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</si>
  <si>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</si>
  <si>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</si>
  <si>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</si>
  <si>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</si>
  <si>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</si>
  <si>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</si>
  <si>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</si>
  <si>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</si>
  <si>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</si>
  <si>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</si>
  <si>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</si>
  <si>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</si>
  <si>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</si>
  <si>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</si>
  <si>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</si>
  <si>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</si>
  <si>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</si>
  <si>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</si>
  <si>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</si>
  <si>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</si>
  <si>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</si>
  <si>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</si>
  <si>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</si>
  <si>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</si>
  <si>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</si>
  <si>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</si>
  <si>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</si>
  <si>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</si>
  <si>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</si>
  <si>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</si>
  <si>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</si>
  <si>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</si>
  <si>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</si>
  <si>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</si>
  <si>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</si>
  <si>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</si>
  <si>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</si>
  <si>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</si>
  <si>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</si>
  <si>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</si>
  <si>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</si>
  <si>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</si>
  <si>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</si>
  <si>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</si>
  <si>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</si>
  <si>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</si>
  <si>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</si>
  <si>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</si>
  <si>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</si>
  <si>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</si>
  <si>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</si>
  <si>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</si>
  <si>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</si>
  <si>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</si>
  <si>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</si>
  <si>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</si>
  <si>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</si>
  <si>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</si>
  <si>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</si>
  <si>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</si>
  <si>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</si>
  <si>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</si>
  <si>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</si>
  <si>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</si>
  <si>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</si>
  <si>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</si>
  <si>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</si>
  <si>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</si>
  <si>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</si>
  <si>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</si>
  <si>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</si>
  <si>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</si>
  <si>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</si>
  <si>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</si>
  <si>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</si>
  <si>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</si>
  <si>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</si>
  <si>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</si>
  <si>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</si>
  <si>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</si>
  <si>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</si>
  <si>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</si>
  <si>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</si>
  <si>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</si>
  <si>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</si>
  <si>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</si>
  <si>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</si>
  <si>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</si>
  <si>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</si>
  <si>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</si>
  <si>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</si>
  <si>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</si>
  <si>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</si>
  <si>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</si>
  <si>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</si>
  <si>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</si>
  <si>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</si>
  <si>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</si>
  <si>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</si>
  <si>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</si>
  <si>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</si>
  <si>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</si>
  <si>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</si>
  <si>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</si>
  <si>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</si>
  <si>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</si>
  <si>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</si>
  <si>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</si>
  <si>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</si>
  <si>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</si>
  <si>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</si>
  <si>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</si>
  <si>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</si>
  <si>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</si>
  <si>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</si>
  <si>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</si>
  <si>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</si>
  <si>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</si>
  <si>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</si>
  <si>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</si>
  <si>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</si>
  <si>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</si>
  <si>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</si>
  <si>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</si>
  <si>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</si>
  <si>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</si>
  <si>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</si>
  <si>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</si>
  <si>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</si>
  <si>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</si>
  <si>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</si>
  <si>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</si>
  <si>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</si>
  <si>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</si>
  <si>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</si>
  <si>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</si>
  <si>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</si>
  <si>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</si>
  <si>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</si>
  <si>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</si>
  <si>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</si>
  <si>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</si>
  <si>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</si>
  <si>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</si>
  <si>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</si>
  <si>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</si>
  <si>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</si>
  <si>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</si>
  <si>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</si>
  <si>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</si>
  <si>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</si>
  <si>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</si>
  <si>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</si>
  <si>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</si>
  <si>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</si>
  <si>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</si>
  <si>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</si>
  <si>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</si>
  <si>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</si>
  <si>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</si>
  <si>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</si>
  <si>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</si>
  <si>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</si>
  <si>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</si>
  <si>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</si>
  <si>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</si>
  <si>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</si>
  <si>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</si>
  <si>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</si>
  <si>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</si>
  <si>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</si>
  <si>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</si>
  <si>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</si>
  <si>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</si>
  <si>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</si>
  <si>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</si>
  <si>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</si>
  <si>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</si>
  <si>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</si>
  <si>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</si>
  <si>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</si>
  <si>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</si>
  <si>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</si>
  <si>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</si>
  <si>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</si>
  <si>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</si>
  <si>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</si>
  <si>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</si>
  <si>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</si>
  <si>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</si>
  <si>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</si>
  <si>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</si>
  <si>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</si>
  <si>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</si>
  <si>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</si>
  <si>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</si>
  <si>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</si>
  <si>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</si>
  <si>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</si>
  <si>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</si>
  <si>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</si>
  <si>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</si>
  <si>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</si>
  <si>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</si>
  <si>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</si>
  <si>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</si>
  <si>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</si>
  <si>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</si>
  <si>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</si>
  <si>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</si>
  <si>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</si>
  <si>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</si>
  <si>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</si>
  <si>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</si>
  <si>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</si>
  <si>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</si>
  <si>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</si>
  <si>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</si>
  <si>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</si>
  <si>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</si>
  <si>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</si>
  <si>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</si>
  <si>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</si>
  <si>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</si>
  <si>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</si>
  <si>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</si>
  <si>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</si>
  <si>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</si>
  <si>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</si>
  <si>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</si>
  <si>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</si>
  <si>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</si>
  <si>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</si>
  <si>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</si>
  <si>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</si>
  <si>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</si>
  <si>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</si>
  <si>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</si>
  <si>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</si>
  <si>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</si>
  <si>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</si>
  <si>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</si>
  <si>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</si>
  <si>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</si>
  <si>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</si>
  <si>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</si>
  <si>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</si>
  <si>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</si>
  <si>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</si>
  <si>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</si>
  <si>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</si>
  <si>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</si>
  <si>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</si>
  <si>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</si>
  <si>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</si>
  <si>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</si>
  <si>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</si>
  <si>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</si>
  <si>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</si>
  <si>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</si>
  <si>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</si>
  <si>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</si>
  <si>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</si>
  <si>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</si>
  <si>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</si>
  <si>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</si>
  <si>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</si>
  <si>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</si>
  <si>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</si>
  <si>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</si>
  <si>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</si>
  <si>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</si>
  <si>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</si>
  <si>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</si>
  <si>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</si>
  <si>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</si>
  <si>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</si>
  <si>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</si>
  <si>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</si>
  <si>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</si>
  <si>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</si>
  <si>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</si>
  <si>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</si>
  <si>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</si>
  <si>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</si>
  <si>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</si>
  <si>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</si>
  <si>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</si>
  <si>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</si>
  <si>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</si>
  <si>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</si>
  <si>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</si>
  <si>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</si>
  <si>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</si>
  <si>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</si>
  <si>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</si>
  <si>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</si>
  <si>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</si>
  <si>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</si>
  <si>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</si>
  <si>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</si>
  <si>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</si>
  <si>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</si>
  <si>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</si>
  <si>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</si>
  <si>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</si>
  <si>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</si>
  <si>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</si>
  <si>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</si>
  <si>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</si>
  <si>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</si>
  <si>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</si>
  <si>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</si>
  <si>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</si>
  <si>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</si>
  <si>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</si>
  <si>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</si>
  <si>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</si>
  <si>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</si>
  <si>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</si>
  <si>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</si>
  <si>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</si>
  <si>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</si>
  <si>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</si>
  <si>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</si>
  <si>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</si>
  <si>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</si>
  <si>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</si>
  <si>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</si>
  <si>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</si>
  <si>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</si>
  <si>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</si>
  <si>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</si>
  <si>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</si>
  <si>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</si>
  <si>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</si>
  <si>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</si>
  <si>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</si>
  <si>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</si>
  <si>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</si>
  <si>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</si>
  <si>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</si>
  <si>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</si>
  <si>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</si>
  <si>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</si>
  <si>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</si>
  <si>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</si>
  <si>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</si>
  <si>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</si>
  <si>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</si>
  <si>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</si>
  <si>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</si>
  <si>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</si>
  <si>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</si>
  <si>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</si>
  <si>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</si>
  <si>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</si>
  <si>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</si>
  <si>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</si>
  <si>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</si>
  <si>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</si>
  <si>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</si>
  <si>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</si>
  <si>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</si>
  <si>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</si>
  <si>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</si>
  <si>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</si>
  <si>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</si>
  <si>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</si>
  <si>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</si>
  <si>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</si>
  <si>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</si>
  <si>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</si>
  <si>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</si>
  <si>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</si>
  <si>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</si>
  <si>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</si>
  <si>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</si>
  <si>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</si>
  <si>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</si>
  <si>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</si>
  <si>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</si>
  <si>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</si>
  <si>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</si>
  <si>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</si>
  <si>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</si>
  <si>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</si>
  <si>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</si>
  <si>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</si>
  <si>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</si>
  <si>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</si>
  <si>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</si>
  <si>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</si>
  <si>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</si>
  <si>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</si>
  <si>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</si>
  <si>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</si>
  <si>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</si>
  <si>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</si>
  <si>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</si>
  <si>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</si>
  <si>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</si>
  <si>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</si>
  <si>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</si>
  <si>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</si>
  <si>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</si>
  <si>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</si>
  <si>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</si>
  <si>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</si>
  <si>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</si>
  <si>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</si>
  <si>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</si>
  <si>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</si>
  <si>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</si>
  <si>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</si>
  <si>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</si>
  <si>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</si>
  <si>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</si>
  <si>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</si>
  <si>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</si>
  <si>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</si>
  <si>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</si>
  <si>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</si>
  <si>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</si>
  <si>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</si>
  <si>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</si>
  <si>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</si>
  <si>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</si>
  <si>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</si>
  <si>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</si>
  <si>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</si>
  <si>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</si>
  <si>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</si>
  <si>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</si>
  <si>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</si>
  <si>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</si>
  <si>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</si>
  <si>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</si>
  <si>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</si>
  <si>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</si>
  <si>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</si>
  <si>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</si>
  <si>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</si>
  <si>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</si>
  <si>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</si>
  <si>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</si>
  <si>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</si>
  <si>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</si>
  <si>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</si>
  <si>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</si>
  <si>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</si>
  <si>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</si>
  <si>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</si>
  <si>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</si>
  <si>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</si>
  <si>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</si>
  <si>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</si>
  <si>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</si>
  <si>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</si>
  <si>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</si>
  <si>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</si>
  <si>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</si>
  <si>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</si>
  <si>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</si>
  <si>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</si>
  <si>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</si>
  <si>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</si>
  <si>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</si>
  <si>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</si>
  <si>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</si>
  <si>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</si>
  <si>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</si>
  <si>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</si>
  <si>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</si>
  <si>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</si>
  <si>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</si>
  <si>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</si>
  <si>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</si>
  <si>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</si>
  <si>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</si>
  <si>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</si>
  <si>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</si>
  <si>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</si>
  <si>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</si>
  <si>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</si>
  <si>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</si>
  <si>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</si>
  <si>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</si>
  <si>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</si>
  <si>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</si>
  <si>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</si>
  <si>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</si>
  <si>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</si>
  <si>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</si>
  <si>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</si>
  <si>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</si>
  <si>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</si>
  <si>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</si>
  <si>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</si>
  <si>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</si>
  <si>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</si>
  <si>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</si>
  <si>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</si>
  <si>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</si>
  <si>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</si>
  <si>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</si>
  <si>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</si>
  <si>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</si>
  <si>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</si>
  <si>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</si>
  <si>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</si>
  <si>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</si>
  <si>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</si>
  <si>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</si>
  <si>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</si>
  <si>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</si>
  <si>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</si>
  <si>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</si>
  <si>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</si>
  <si>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</si>
  <si>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</si>
  <si>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</si>
  <si>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</si>
  <si>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</si>
  <si>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</si>
  <si>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</si>
  <si>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</si>
  <si>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</si>
  <si>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</si>
  <si>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</si>
  <si>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</si>
  <si>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</si>
  <si>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</si>
  <si>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</si>
  <si>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</si>
  <si>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</si>
  <si>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</si>
  <si>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</si>
  <si>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</si>
  <si>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</si>
  <si>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</si>
  <si>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</si>
  <si>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</si>
  <si>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</si>
  <si>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</si>
  <si>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</si>
  <si>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</si>
  <si>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</si>
  <si>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</si>
  <si>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</si>
  <si>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</si>
  <si>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</si>
  <si>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</si>
  <si>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</si>
  <si>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</si>
  <si>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</si>
  <si>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</si>
  <si>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</si>
  <si>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</si>
  <si>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</si>
  <si>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</si>
  <si>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</si>
  <si>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</si>
  <si>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</si>
  <si>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</si>
  <si>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</si>
  <si>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</si>
  <si>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</si>
  <si>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</si>
  <si>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</si>
  <si>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</si>
  <si>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</si>
  <si>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</si>
  <si>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</si>
  <si>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</si>
  <si>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</si>
  <si>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</si>
  <si>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</si>
  <si>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</si>
  <si>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</si>
  <si>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</si>
  <si>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</si>
  <si>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</si>
  <si>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</si>
  <si>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</si>
  <si>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</si>
  <si>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</si>
  <si>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</si>
  <si>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</si>
  <si>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</si>
  <si>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</si>
  <si>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</si>
  <si>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</si>
  <si>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</si>
  <si>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</si>
  <si>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</si>
  <si>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</si>
  <si>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</si>
  <si>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</si>
  <si>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</si>
  <si>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</si>
  <si>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</si>
  <si>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</si>
  <si>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</si>
  <si>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</si>
  <si>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</si>
  <si>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</si>
  <si>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</si>
  <si>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</si>
  <si>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</si>
  <si>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</si>
  <si>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</si>
  <si>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</si>
  <si>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</si>
  <si>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</si>
  <si>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</si>
  <si>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</si>
  <si>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</si>
  <si>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</si>
  <si>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</si>
  <si>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</si>
  <si>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</si>
  <si>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</si>
  <si>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</si>
  <si>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</si>
  <si>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</si>
  <si>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</si>
  <si>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</si>
  <si>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</si>
  <si>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</si>
  <si>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</si>
  <si>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</si>
  <si>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</si>
  <si>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</si>
  <si>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</si>
  <si>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</si>
  <si>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</si>
  <si>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</si>
  <si>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</si>
  <si>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</si>
  <si>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</si>
  <si>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</si>
  <si>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</si>
  <si>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</si>
  <si>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</si>
  <si>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</si>
  <si>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</si>
  <si>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</si>
  <si>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</si>
  <si>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</si>
  <si>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</si>
  <si>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</si>
  <si>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</si>
  <si>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</si>
  <si>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</si>
  <si>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</si>
  <si>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</si>
  <si>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</si>
  <si>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</si>
  <si>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</si>
  <si>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</si>
  <si>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</si>
  <si>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</si>
  <si>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</si>
  <si>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</si>
  <si>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</si>
  <si>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</si>
  <si>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</si>
  <si>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</si>
  <si>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</si>
  <si>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</si>
  <si>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</si>
  <si>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</si>
  <si>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</si>
  <si>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</si>
  <si>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</si>
  <si>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</si>
  <si>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</si>
  <si>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</si>
  <si>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</si>
  <si>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</si>
  <si>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</si>
  <si>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</si>
  <si>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</si>
  <si>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</si>
  <si>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</si>
  <si>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</si>
  <si>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</si>
  <si>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</si>
  <si>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</si>
  <si>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</si>
  <si>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</si>
  <si>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</si>
  <si>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</si>
  <si>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</si>
  <si>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</si>
  <si>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</si>
  <si>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</si>
  <si>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</si>
  <si>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</si>
  <si>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</si>
  <si>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</si>
  <si>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</si>
  <si>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</si>
  <si>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</si>
  <si>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</si>
  <si>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</si>
  <si>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</si>
  <si>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</si>
  <si>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</si>
  <si>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</si>
  <si>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</si>
  <si>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</si>
  <si>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</si>
  <si>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</si>
  <si>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</si>
  <si>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</si>
  <si>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</si>
  <si>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</si>
  <si>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</si>
  <si>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</si>
  <si>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</si>
  <si>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</si>
  <si>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</si>
  <si>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</si>
  <si>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</si>
  <si>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</si>
  <si>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</si>
  <si>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</si>
  <si>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</si>
  <si>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</si>
  <si>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</si>
  <si>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</si>
  <si>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</si>
  <si>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</si>
  <si>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</si>
  <si>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</si>
  <si>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</si>
  <si>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</si>
  <si>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</si>
  <si>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</si>
  <si>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</si>
  <si>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</si>
  <si>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</si>
  <si>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</si>
  <si>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</si>
  <si>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</si>
  <si>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</si>
  <si>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</si>
  <si>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</si>
  <si>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</si>
  <si>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</si>
  <si>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</si>
  <si>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</si>
  <si>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</si>
  <si>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</si>
  <si>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</si>
  <si>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</si>
  <si>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</si>
  <si>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</si>
  <si>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</si>
  <si>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</si>
  <si>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</si>
  <si>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</si>
  <si>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</si>
  <si>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</si>
  <si>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</si>
  <si>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</si>
  <si>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</si>
  <si>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</si>
  <si>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</si>
  <si>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</si>
  <si>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</si>
  <si>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</si>
  <si>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</si>
  <si>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</si>
  <si>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</si>
  <si>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</si>
  <si>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</si>
  <si>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</si>
  <si>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</si>
  <si>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</si>
  <si>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</si>
  <si>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</si>
  <si>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</si>
  <si>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</si>
  <si>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</si>
  <si>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</si>
  <si>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</si>
  <si>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</si>
  <si>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</si>
  <si>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</si>
  <si>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</si>
  <si>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</si>
  <si>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</si>
  <si>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</si>
  <si>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</si>
  <si>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</si>
  <si>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</si>
  <si>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</si>
  <si>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</si>
  <si>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</si>
  <si>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</si>
  <si>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</si>
  <si>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</si>
  <si>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</si>
  <si>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</si>
  <si>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</si>
  <si>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</si>
  <si>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</si>
  <si>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</si>
  <si>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</si>
  <si>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</si>
  <si>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</si>
  <si>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</si>
  <si>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</si>
  <si>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</si>
  <si>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</si>
  <si>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</si>
  <si>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</si>
  <si>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</si>
  <si>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</si>
  <si>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</si>
  <si>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</si>
  <si>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</si>
  <si>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</si>
  <si>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</si>
  <si>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</si>
  <si>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</si>
  <si>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</si>
  <si>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</si>
  <si>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</si>
  <si>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</si>
  <si>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</si>
  <si>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</si>
  <si>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</si>
  <si>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</si>
  <si>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</si>
  <si>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</si>
  <si>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</si>
  <si>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</si>
  <si>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</si>
  <si>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</si>
  <si>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</si>
  <si>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</si>
  <si>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</si>
  <si>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</si>
  <si>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</si>
  <si>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</si>
  <si>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</si>
  <si>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</si>
  <si>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</si>
  <si>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</si>
  <si>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</si>
  <si>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</si>
  <si>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</si>
  <si>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</si>
  <si>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</si>
  <si>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</si>
  <si>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</si>
  <si>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</si>
  <si>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</si>
  <si>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</si>
  <si>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</si>
  <si>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</si>
  <si>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</si>
  <si>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</si>
  <si>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</si>
  <si>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</si>
  <si>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</si>
  <si>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</si>
  <si>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</si>
  <si>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</si>
  <si>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</si>
  <si>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</si>
  <si>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</si>
  <si>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</si>
  <si>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</si>
  <si>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</si>
  <si>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</si>
  <si>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</si>
  <si>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</si>
  <si>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</si>
  <si>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</si>
  <si>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</si>
  <si>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</si>
  <si>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</si>
  <si>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</si>
  <si>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</si>
  <si>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</si>
  <si>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</si>
  <si>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</si>
  <si>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</si>
  <si>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</si>
  <si>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</si>
  <si>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</si>
  <si>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</si>
  <si>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</si>
  <si>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</si>
  <si>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</si>
  <si>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</si>
  <si>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</si>
  <si>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</si>
  <si>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</si>
  <si>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</si>
  <si>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</si>
  <si>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</si>
  <si>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</si>
  <si>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</si>
  <si>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</si>
  <si>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</si>
  <si>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</si>
  <si>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</si>
  <si>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</si>
  <si>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</si>
  <si>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</si>
  <si>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</si>
  <si>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</si>
  <si>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</si>
  <si>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</si>
  <si>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</si>
  <si>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</si>
  <si>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</si>
  <si>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</si>
  <si>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</si>
  <si>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</si>
  <si>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</si>
  <si>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</si>
  <si>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</si>
  <si>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</si>
  <si>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</si>
  <si>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</si>
  <si>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</si>
  <si>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</si>
  <si>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</si>
  <si>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</si>
  <si>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</si>
  <si>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</si>
  <si>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</si>
  <si>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</si>
  <si>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</si>
  <si>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</si>
  <si>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</si>
  <si>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</si>
  <si>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</si>
  <si>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</si>
  <si>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</si>
  <si>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</si>
  <si>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</si>
  <si>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</si>
  <si>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</si>
  <si>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</si>
  <si>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</si>
  <si>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</si>
  <si>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</si>
  <si>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</si>
  <si>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</si>
  <si>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</si>
  <si>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</si>
  <si>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</si>
  <si>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</si>
  <si>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</si>
  <si>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</si>
  <si>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</si>
  <si>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</si>
  <si>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</si>
  <si>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</si>
  <si>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</si>
  <si>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</si>
  <si>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</si>
  <si>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</si>
  <si>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</si>
  <si>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</si>
  <si>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</si>
  <si>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</si>
  <si>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</si>
  <si>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</si>
  <si>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</si>
  <si>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</si>
  <si>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</si>
  <si>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</si>
  <si>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</si>
  <si>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</si>
  <si>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</si>
  <si>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</si>
  <si>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</si>
  <si>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</si>
  <si>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</si>
  <si>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</si>
  <si>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</si>
  <si>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</si>
  <si>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</si>
  <si>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</si>
  <si>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</si>
  <si>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</si>
  <si>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</si>
  <si>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</si>
  <si>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</si>
  <si>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</si>
  <si>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</si>
  <si>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</si>
  <si>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</si>
  <si>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</si>
  <si>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</si>
  <si>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</si>
  <si>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</si>
  <si>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</si>
  <si>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</si>
  <si>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</si>
  <si>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</si>
  <si>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</si>
  <si>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</si>
  <si>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</si>
  <si>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</si>
  <si>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</si>
  <si>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</si>
  <si>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</si>
  <si>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</si>
  <si>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</si>
  <si>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</si>
  <si>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</si>
  <si>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</si>
  <si>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</si>
  <si>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</si>
  <si>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</si>
  <si>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</si>
  <si>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</si>
  <si>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</si>
  <si>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</si>
  <si>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</si>
  <si>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</si>
  <si>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</si>
  <si>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</si>
  <si>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</si>
  <si>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</si>
  <si>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</si>
  <si>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</si>
  <si>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</si>
  <si>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</si>
  <si>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</si>
  <si>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</si>
  <si>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</si>
  <si>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</si>
  <si>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</si>
  <si>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</si>
  <si>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</si>
  <si>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</si>
  <si>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</si>
  <si>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</si>
  <si>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</si>
  <si>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</si>
  <si>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</si>
  <si>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</si>
  <si>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</si>
  <si>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</si>
  <si>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</si>
  <si>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</si>
  <si>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</si>
  <si>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</si>
  <si>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</si>
  <si>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</si>
  <si>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</si>
  <si>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</si>
  <si>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</si>
  <si>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</si>
  <si>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</si>
  <si>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</si>
  <si>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</si>
  <si>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</si>
  <si>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</si>
  <si>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</si>
  <si>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</si>
  <si>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</si>
  <si>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</si>
  <si>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</si>
  <si>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</si>
  <si>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</si>
  <si>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</si>
  <si>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</si>
  <si>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</si>
  <si>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</si>
  <si>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</si>
  <si>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</si>
  <si>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</si>
  <si>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</si>
  <si>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</si>
  <si>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</si>
  <si>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</si>
  <si>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</si>
  <si>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</si>
  <si>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</si>
  <si>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</si>
  <si>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</si>
  <si>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</si>
  <si>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</si>
  <si>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</si>
  <si>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</si>
  <si>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</si>
  <si>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</si>
  <si>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</si>
  <si>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</si>
  <si>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</si>
  <si>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</si>
  <si>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</si>
  <si>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</si>
  <si>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</si>
  <si>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</si>
  <si>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</si>
  <si>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</si>
  <si>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</si>
  <si>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</si>
  <si>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</si>
  <si>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</si>
  <si>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</si>
  <si>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</si>
  <si>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</si>
  <si>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</si>
  <si>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</si>
  <si>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</si>
  <si>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</si>
  <si>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</si>
  <si>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</si>
  <si>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</si>
  <si>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</si>
  <si>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</si>
  <si>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</si>
  <si>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</si>
  <si>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</si>
  <si>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</si>
  <si>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</si>
  <si>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</si>
  <si>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</si>
  <si>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</si>
  <si>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</si>
  <si>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</si>
  <si>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</si>
  <si>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</si>
  <si>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</si>
  <si>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</si>
  <si>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</si>
  <si>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</si>
  <si>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</si>
  <si>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</si>
  <si>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</si>
  <si>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</si>
  <si>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</si>
  <si>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</si>
  <si>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</si>
  <si>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</si>
  <si>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</si>
  <si>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</si>
  <si>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</si>
  <si>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</si>
  <si>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</si>
  <si>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</si>
  <si>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</si>
  <si>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</si>
  <si>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</si>
  <si>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</si>
  <si>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</si>
  <si>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</si>
  <si>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</si>
  <si>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</si>
  <si>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</si>
  <si>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</si>
  <si>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</si>
  <si>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</si>
  <si>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</si>
  <si>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</si>
  <si>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</si>
  <si>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</si>
  <si>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</si>
  <si>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</si>
  <si>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</si>
  <si>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</si>
  <si>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</si>
  <si>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</si>
  <si>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</si>
  <si>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</si>
  <si>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</si>
  <si>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</si>
  <si>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</si>
  <si>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</si>
  <si>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</si>
  <si>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</si>
  <si>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</si>
  <si>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</si>
  <si>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</si>
  <si>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</si>
  <si>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</si>
  <si>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</si>
  <si>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</si>
  <si>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</si>
  <si>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</si>
  <si>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</si>
  <si>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</si>
  <si>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</si>
  <si>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</si>
  <si>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</si>
  <si>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</si>
  <si>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</si>
  <si>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</si>
  <si>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</si>
  <si>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</si>
  <si>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</si>
  <si>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</si>
  <si>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</si>
  <si>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</si>
  <si>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</si>
  <si>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</si>
  <si>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</si>
  <si>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</si>
  <si>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</si>
  <si>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</si>
  <si>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</si>
  <si>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</si>
  <si>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</si>
  <si>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</si>
  <si>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</si>
  <si>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</si>
  <si>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</si>
  <si>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</si>
  <si>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</si>
  <si>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</si>
  <si>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</si>
  <si>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</si>
  <si>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</si>
  <si>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</si>
  <si>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</si>
  <si>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</si>
  <si>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</si>
  <si>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</si>
  <si>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</si>
  <si>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</si>
  <si>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</si>
  <si>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</si>
  <si>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</si>
  <si>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</si>
  <si>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</si>
  <si>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</si>
  <si>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</si>
  <si>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</si>
  <si>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</si>
  <si>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</si>
  <si>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</si>
  <si>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</si>
  <si>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</si>
  <si>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</si>
  <si>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</si>
  <si>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</si>
  <si>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</si>
  <si>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</si>
  <si>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</si>
  <si>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</si>
  <si>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</si>
  <si>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</si>
  <si>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</si>
  <si>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</si>
  <si>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</si>
  <si>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</si>
  <si>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</si>
  <si>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</si>
  <si>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</si>
  <si>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</si>
  <si>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</si>
  <si>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</si>
  <si>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</si>
  <si>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</si>
  <si>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</si>
  <si>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</si>
  <si>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</si>
  <si>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</si>
  <si>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</si>
  <si>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</si>
  <si>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</si>
  <si>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</si>
  <si>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</si>
  <si>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</si>
  <si>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</si>
  <si>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</si>
  <si>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</si>
  <si>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</si>
  <si>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</si>
  <si>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</si>
  <si>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</si>
  <si>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</si>
  <si>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</si>
  <si>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</si>
  <si>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</si>
  <si>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</si>
  <si>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</si>
  <si>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</si>
  <si>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</si>
  <si>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</si>
  <si>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</si>
  <si>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</si>
  <si>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</si>
  <si>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</si>
  <si>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</si>
  <si>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</si>
  <si>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</si>
  <si>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</si>
  <si>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</si>
  <si>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</si>
  <si>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</si>
  <si>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</si>
  <si>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</si>
  <si>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</si>
  <si>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</si>
  <si>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</si>
  <si>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</si>
  <si>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</si>
  <si>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</si>
  <si>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</si>
  <si>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</si>
  <si>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</si>
  <si>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</si>
  <si>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</si>
  <si>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</si>
  <si>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</si>
  <si>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</si>
  <si>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</si>
  <si>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</si>
  <si>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</si>
  <si>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</si>
  <si>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</si>
  <si>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</si>
  <si>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</si>
  <si>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</si>
  <si>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</si>
  <si>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</si>
  <si>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</si>
  <si>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</si>
  <si>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</si>
  <si>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</si>
  <si>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</si>
  <si>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</si>
  <si>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</si>
  <si>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</si>
  <si>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</si>
  <si>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</si>
  <si>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</si>
  <si>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</si>
  <si>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</si>
  <si>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</si>
  <si>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</si>
  <si>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</si>
  <si>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</si>
  <si>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</si>
  <si>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</si>
  <si>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</si>
  <si>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</si>
  <si>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</si>
  <si>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</si>
  <si>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</si>
  <si>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</si>
  <si>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</si>
  <si>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</si>
  <si>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</si>
  <si>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</si>
  <si>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</si>
  <si>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</si>
  <si>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</si>
  <si>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</si>
  <si>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</si>
  <si>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</si>
  <si>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</si>
  <si>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</si>
  <si>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</si>
  <si>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</si>
  <si>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</si>
  <si>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</si>
  <si>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</si>
  <si>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</si>
  <si>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</si>
  <si>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</si>
  <si>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</si>
  <si>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</si>
  <si>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</si>
  <si>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</si>
  <si>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</si>
  <si>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</si>
  <si>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</si>
  <si>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</si>
  <si>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</si>
  <si>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</si>
  <si>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</si>
  <si>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</si>
  <si>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</si>
  <si>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</si>
  <si>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</si>
  <si>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</si>
  <si>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</si>
  <si>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</si>
  <si>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</si>
  <si>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</si>
  <si>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</si>
  <si>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</si>
  <si>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</si>
  <si>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</si>
  <si>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</si>
  <si>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</si>
  <si>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</si>
  <si>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</si>
  <si>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</si>
  <si>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</si>
  <si>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</si>
  <si>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</si>
  <si>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</si>
  <si>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</si>
  <si>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</si>
  <si>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</si>
  <si>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</si>
  <si>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</si>
  <si>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</si>
  <si>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</si>
  <si>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</si>
  <si>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</si>
  <si>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</si>
  <si>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</si>
  <si>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</si>
  <si>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</si>
  <si>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</si>
  <si>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</si>
  <si>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</si>
  <si>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</si>
  <si>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</si>
  <si>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</si>
  <si>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</si>
  <si>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</si>
  <si>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</si>
  <si>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</si>
  <si>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</si>
  <si>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</si>
  <si>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</si>
  <si>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</si>
  <si>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</si>
  <si>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</si>
  <si>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</si>
  <si>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</si>
  <si>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</si>
  <si>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</si>
  <si>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</si>
  <si>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</si>
  <si>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</si>
  <si>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</si>
  <si>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</si>
  <si>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</si>
  <si>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</si>
  <si>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</si>
  <si>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</si>
  <si>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</si>
  <si>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</si>
  <si>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</si>
  <si>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</si>
  <si>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</si>
  <si>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</si>
  <si>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</si>
  <si>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</si>
  <si>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</si>
  <si>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</si>
  <si>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</si>
  <si>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</si>
  <si>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</si>
  <si>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</si>
  <si>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</si>
  <si>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</si>
  <si>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</si>
  <si>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</si>
  <si>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</si>
  <si>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</si>
  <si>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</si>
  <si>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</si>
  <si>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</si>
  <si>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</si>
  <si>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</si>
  <si>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</si>
  <si>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</si>
  <si>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</si>
  <si>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</si>
  <si>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</si>
  <si>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</si>
  <si>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</si>
  <si>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</si>
  <si>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</si>
  <si>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</si>
  <si>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</si>
  <si>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</si>
  <si>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</si>
  <si>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</si>
  <si>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</si>
  <si>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</si>
  <si>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</si>
  <si>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</si>
  <si>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</si>
  <si>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</si>
  <si>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</si>
  <si>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</si>
  <si>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</si>
  <si>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</si>
  <si>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</si>
  <si>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</si>
  <si>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</si>
  <si>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</si>
  <si>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</si>
  <si>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</si>
  <si>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</si>
  <si>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</si>
  <si>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</si>
  <si>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</si>
  <si>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</si>
  <si>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</si>
  <si>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</si>
  <si>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</si>
  <si>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</si>
  <si>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</si>
  <si>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</si>
  <si>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</si>
  <si>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</si>
  <si>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</si>
  <si>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</si>
  <si>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</si>
  <si>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</si>
  <si>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</si>
  <si>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</si>
  <si>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</si>
  <si>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</si>
  <si>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</si>
  <si>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</si>
  <si>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</si>
  <si>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</si>
  <si>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</si>
  <si>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</si>
  <si>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</si>
  <si>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</si>
  <si>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</si>
  <si>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</si>
  <si>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</si>
  <si>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</si>
  <si>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</si>
  <si>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</si>
  <si>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</si>
  <si>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</si>
  <si>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</si>
  <si>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</si>
  <si>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</si>
  <si>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</si>
  <si>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</si>
  <si>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</si>
  <si>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</si>
  <si>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</si>
  <si>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</si>
  <si>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</si>
  <si>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</si>
  <si>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</si>
  <si>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</si>
  <si>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</si>
  <si>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</si>
  <si>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</si>
  <si>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</si>
  <si>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</si>
  <si>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</si>
  <si>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</si>
  <si>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</si>
  <si>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</si>
  <si>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</si>
  <si>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</si>
  <si>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</si>
  <si>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</si>
  <si>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</si>
  <si>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</si>
  <si>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</si>
  <si>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</si>
  <si>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</si>
  <si>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</si>
  <si>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</si>
  <si>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</si>
  <si>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</si>
  <si>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</si>
  <si>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</si>
  <si>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</si>
  <si>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</si>
  <si>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</si>
  <si>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</si>
  <si>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</si>
  <si>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</si>
  <si>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</si>
  <si>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</si>
  <si>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</si>
  <si>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</si>
  <si>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</si>
  <si>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</si>
  <si>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</si>
  <si>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</si>
  <si>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</si>
  <si>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</si>
  <si>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</si>
  <si>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</si>
  <si>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</si>
  <si>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</si>
  <si>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</si>
  <si>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</si>
  <si>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</si>
  <si>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</si>
  <si>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</si>
  <si>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</si>
  <si>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</si>
  <si>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</si>
  <si>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</si>
  <si>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</si>
  <si>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</si>
  <si>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</si>
  <si>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</si>
  <si>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</si>
  <si>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</si>
  <si>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</si>
  <si>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</si>
  <si>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</si>
  <si>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</si>
  <si>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</si>
  <si>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</si>
  <si>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</si>
  <si>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</si>
  <si>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</si>
  <si>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</si>
  <si>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</si>
  <si>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</si>
  <si>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</si>
  <si>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</si>
  <si>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</si>
  <si>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</si>
  <si>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</si>
  <si>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</si>
  <si>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</si>
  <si>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</si>
  <si>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</si>
  <si>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</si>
  <si>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</si>
  <si>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</si>
  <si>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</si>
  <si>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</si>
  <si>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</si>
  <si>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</si>
  <si>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</si>
  <si>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</si>
  <si>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</si>
  <si>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</si>
  <si>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</si>
  <si>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</si>
  <si>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</si>
  <si>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</si>
  <si>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</si>
  <si>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</si>
  <si>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</si>
  <si>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</si>
  <si>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</si>
  <si>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</si>
  <si>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</si>
  <si>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</si>
  <si>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</si>
  <si>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</si>
  <si>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</si>
  <si>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</si>
  <si>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</si>
  <si>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</si>
  <si>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</si>
  <si>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</si>
  <si>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</si>
  <si>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</si>
  <si>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</si>
  <si>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</si>
  <si>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</si>
  <si>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</si>
  <si>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</si>
  <si>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</si>
  <si>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</si>
  <si>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</si>
  <si>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</si>
  <si>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</si>
  <si>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</si>
  <si>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</si>
  <si>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</si>
  <si>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</si>
  <si>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</si>
  <si>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</si>
  <si>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</si>
  <si>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</si>
  <si>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</si>
  <si>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</si>
  <si>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</si>
  <si>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</si>
  <si>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</si>
  <si>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</si>
  <si>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</si>
  <si>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</si>
  <si>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</si>
  <si>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</si>
  <si>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</si>
  <si>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</si>
  <si>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</si>
  <si>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</si>
  <si>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</si>
  <si>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</si>
  <si>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</si>
  <si>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</si>
  <si>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</si>
  <si>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</si>
  <si>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</si>
  <si>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</si>
  <si>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</si>
  <si>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</si>
  <si>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</si>
  <si>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</si>
  <si>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</si>
  <si>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</si>
  <si>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</si>
  <si>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</si>
  <si>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</si>
  <si>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</si>
  <si>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</si>
  <si>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</si>
  <si>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</si>
  <si>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</si>
  <si>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</si>
  <si>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</si>
  <si>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</si>
  <si>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</si>
  <si>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</si>
  <si>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</si>
  <si>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</si>
  <si>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</si>
  <si>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</si>
  <si>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</si>
  <si>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</si>
  <si>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</si>
  <si>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</si>
  <si>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</si>
  <si>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</si>
  <si>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</si>
  <si>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</si>
  <si>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</si>
  <si>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</si>
  <si>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</si>
  <si>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</si>
  <si>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</si>
  <si>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</si>
  <si>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</si>
  <si>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</si>
  <si>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</si>
  <si>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</si>
  <si>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</si>
  <si>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</si>
  <si>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</si>
  <si>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</si>
  <si>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</si>
  <si>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</si>
  <si>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</si>
  <si>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</si>
  <si>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</si>
  <si>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</si>
  <si>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</si>
  <si>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</si>
  <si>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</si>
  <si>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</si>
  <si>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</si>
  <si>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</si>
  <si>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</si>
  <si>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</si>
  <si>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</si>
  <si>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</si>
  <si>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</si>
  <si>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</si>
  <si>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</si>
  <si>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</si>
  <si>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</si>
  <si>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</si>
  <si>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</si>
  <si>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</si>
  <si>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</si>
  <si>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</si>
  <si>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</si>
  <si>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</si>
  <si>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</si>
  <si>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</si>
  <si>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</si>
  <si>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</si>
  <si>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</si>
  <si>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</si>
  <si>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</si>
  <si>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</si>
  <si>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</si>
  <si>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</si>
  <si>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</si>
  <si>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</si>
  <si>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</si>
  <si>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</si>
  <si>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</si>
  <si>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</si>
  <si>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</si>
  <si>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</si>
  <si>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</si>
  <si>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</si>
  <si>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</si>
  <si>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</si>
  <si>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</si>
  <si>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</si>
  <si>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</si>
  <si>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</si>
  <si>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</si>
  <si>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</si>
  <si>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</si>
  <si>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</si>
  <si>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</si>
  <si>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</si>
  <si>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</si>
  <si>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</si>
  <si>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</si>
  <si>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</si>
  <si>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</si>
  <si>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</si>
  <si>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</si>
  <si>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</si>
  <si>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</si>
  <si>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</si>
  <si>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</si>
  <si>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</si>
  <si>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</si>
  <si>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</si>
  <si>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</si>
  <si>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</si>
  <si>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</si>
  <si>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</si>
  <si>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</si>
  <si>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</si>
  <si>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</si>
  <si>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</si>
  <si>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</si>
  <si>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</si>
  <si>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</si>
  <si>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</si>
  <si>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</si>
  <si>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</si>
  <si>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</si>
  <si>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</si>
  <si>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</si>
  <si>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</si>
  <si>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</si>
  <si>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</si>
  <si>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</si>
  <si>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</si>
  <si>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</si>
  <si>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</si>
  <si>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</si>
  <si>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</si>
  <si>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</si>
  <si>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</si>
  <si>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</si>
  <si>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</si>
  <si>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</si>
  <si>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</si>
  <si>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</si>
  <si>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</si>
  <si>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</si>
  <si>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</si>
  <si>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</si>
  <si>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</si>
  <si>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</si>
  <si>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</si>
  <si>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</si>
  <si>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</si>
  <si>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</si>
  <si>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</si>
  <si>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</si>
  <si>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</si>
  <si>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</si>
  <si>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</si>
  <si>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</si>
  <si>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</si>
  <si>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</si>
  <si>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</si>
  <si>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</si>
  <si>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</si>
  <si>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</si>
  <si>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</si>
  <si>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</si>
  <si>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</si>
  <si>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</si>
  <si>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</si>
  <si>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</si>
  <si>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</si>
  <si>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</si>
  <si>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</si>
  <si>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</si>
  <si>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</si>
  <si>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</si>
  <si>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</si>
  <si>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</si>
  <si>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</si>
  <si>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</si>
  <si>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</si>
  <si>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</si>
  <si>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</si>
  <si>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</si>
  <si>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</si>
  <si>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</si>
  <si>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</si>
  <si>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</si>
  <si>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</si>
  <si>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</si>
  <si>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</si>
  <si>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</si>
  <si>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</si>
  <si>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</si>
  <si>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</si>
  <si>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</si>
  <si>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</si>
  <si>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</si>
  <si>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</si>
  <si>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</si>
  <si>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</si>
  <si>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</si>
  <si>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</si>
  <si>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</si>
  <si>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</si>
  <si>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</si>
  <si>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</si>
  <si>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</si>
  <si>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</si>
  <si>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</si>
  <si>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</si>
  <si>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</si>
  <si>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</si>
  <si>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</si>
  <si>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</si>
  <si>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</si>
  <si>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</si>
  <si>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</si>
  <si>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</si>
  <si>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</si>
  <si>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</si>
  <si>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</si>
  <si>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</si>
  <si>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</si>
  <si>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</si>
  <si>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</si>
  <si>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</si>
  <si>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</si>
  <si>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</si>
  <si>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</si>
  <si>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</si>
  <si>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</si>
  <si>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</si>
  <si>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</si>
  <si>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</si>
  <si>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</si>
  <si>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</si>
  <si>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</si>
  <si>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</si>
  <si>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</si>
  <si>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</si>
  <si>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</si>
  <si>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</si>
  <si>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</si>
  <si>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</si>
  <si>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</si>
  <si>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</si>
  <si>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</si>
  <si>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</si>
  <si>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</si>
  <si>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</si>
  <si>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</si>
  <si>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</si>
  <si>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</si>
  <si>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</si>
  <si>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</si>
  <si>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</si>
  <si>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</si>
  <si>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</si>
  <si>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</si>
  <si>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</si>
  <si>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</si>
  <si>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</si>
  <si>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</si>
  <si>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</si>
  <si>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</si>
  <si>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</si>
  <si>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</si>
  <si>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</si>
  <si>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</si>
  <si>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</si>
  <si>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</si>
  <si>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</si>
  <si>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</si>
  <si>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</si>
  <si>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</si>
  <si>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</si>
  <si>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</si>
  <si>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</si>
  <si>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</si>
  <si>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</si>
  <si>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</si>
  <si>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</si>
  <si>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</si>
  <si>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</si>
  <si>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</si>
  <si>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</si>
  <si>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</si>
  <si>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</si>
  <si>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</si>
  <si>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</si>
  <si>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</si>
  <si>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</si>
  <si>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</si>
  <si>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</si>
  <si>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</si>
  <si>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</si>
  <si>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</si>
  <si>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</si>
  <si>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</si>
  <si>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</si>
  <si>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</si>
  <si>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</si>
  <si>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</si>
  <si>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</si>
  <si>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</si>
  <si>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</si>
  <si>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</si>
  <si>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</si>
  <si>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</si>
  <si>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</si>
  <si>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</si>
  <si>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</si>
  <si>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</si>
  <si>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</si>
  <si>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</si>
  <si>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</si>
  <si>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</si>
  <si>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</si>
  <si>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</si>
  <si>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</si>
  <si>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</si>
  <si>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</si>
  <si>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</si>
  <si>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</si>
  <si>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</si>
  <si>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</si>
  <si>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</si>
  <si>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</si>
  <si>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</si>
  <si>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</si>
  <si>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</si>
  <si>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</si>
  <si>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</si>
  <si>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</si>
  <si>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</si>
  <si>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</si>
  <si>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</si>
  <si>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</si>
  <si>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</si>
  <si>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</si>
  <si>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</si>
  <si>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</si>
  <si>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</si>
  <si>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</si>
  <si>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</si>
  <si>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</si>
  <si>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</si>
  <si>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</si>
  <si>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</si>
  <si>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</si>
  <si>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</si>
  <si>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</si>
  <si>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</si>
  <si>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</si>
  <si>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</si>
  <si>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</si>
  <si>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</si>
  <si>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</si>
  <si>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</si>
  <si>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</si>
  <si>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</si>
  <si>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</si>
  <si>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</si>
  <si>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</si>
  <si>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</si>
  <si>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</si>
  <si>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</si>
  <si>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</si>
  <si>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</si>
  <si>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</si>
  <si>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</si>
  <si>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</si>
  <si>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</si>
  <si>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</si>
  <si>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</si>
  <si>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</si>
  <si>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</si>
  <si>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</si>
  <si>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</si>
  <si>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</si>
  <si>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</si>
  <si>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</si>
  <si>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</si>
  <si>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</si>
  <si>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</si>
  <si>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</si>
  <si>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</si>
  <si>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</si>
  <si>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</si>
  <si>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</si>
  <si>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</si>
  <si>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</si>
  <si>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</si>
  <si>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</si>
  <si>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</si>
  <si>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</si>
  <si>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</si>
  <si>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</si>
  <si>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</si>
  <si>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</si>
  <si>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</si>
  <si>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</si>
  <si>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</si>
  <si>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</si>
  <si>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</si>
  <si>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</si>
  <si>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</si>
  <si>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</si>
  <si>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</si>
  <si>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</si>
  <si>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</si>
  <si>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</si>
  <si>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</si>
  <si>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</si>
  <si>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</si>
  <si>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</si>
  <si>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</si>
  <si>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</si>
  <si>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</si>
  <si>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</si>
  <si>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</si>
  <si>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</si>
  <si>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</si>
  <si>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</si>
  <si>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</si>
  <si>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</si>
  <si>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</si>
  <si>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</si>
  <si>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</si>
  <si>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</si>
  <si>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</si>
  <si>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</si>
  <si>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</si>
  <si>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</si>
  <si>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</si>
  <si>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</si>
  <si>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</si>
  <si>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</si>
  <si>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</si>
  <si>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</si>
  <si>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</si>
  <si>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</si>
  <si>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</si>
  <si>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</si>
  <si>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</si>
  <si>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</si>
  <si>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</si>
  <si>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</si>
  <si>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</si>
  <si>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</si>
  <si>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</si>
  <si>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</si>
  <si>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</si>
  <si>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</si>
  <si>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</si>
  <si>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</si>
  <si>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</si>
  <si>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</si>
  <si>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</si>
  <si>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</si>
  <si>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</si>
  <si>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</si>
  <si>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</si>
  <si>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</si>
  <si>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</si>
  <si>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</si>
  <si>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</si>
  <si>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</si>
  <si>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</si>
  <si>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</si>
  <si>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</si>
  <si>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</si>
  <si>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</si>
  <si>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</si>
  <si>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</si>
  <si>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</si>
  <si>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</si>
  <si>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</si>
  <si>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</si>
  <si>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</si>
  <si>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</si>
  <si>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</si>
  <si>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</si>
  <si>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</si>
  <si>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</si>
  <si>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</si>
  <si>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</si>
  <si>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</si>
  <si>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</si>
  <si>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</si>
  <si>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</si>
  <si>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</si>
  <si>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</si>
  <si>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</si>
  <si>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</si>
  <si>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</si>
  <si>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</si>
  <si>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</si>
  <si>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</si>
  <si>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</si>
  <si>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</si>
  <si>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</si>
  <si>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</si>
  <si>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</si>
  <si>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</si>
  <si>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</si>
  <si>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</si>
  <si>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</si>
  <si>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</si>
  <si>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</si>
  <si>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</si>
  <si>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</si>
  <si>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</si>
  <si>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</si>
  <si>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</si>
  <si>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</si>
  <si>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</si>
  <si>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</si>
  <si>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</si>
  <si>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</si>
  <si>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</si>
  <si>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</si>
  <si>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</si>
  <si>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</si>
  <si>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</si>
  <si>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</si>
  <si>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</si>
  <si>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</si>
  <si>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</si>
  <si>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</si>
  <si>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</si>
  <si>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</si>
  <si>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</si>
  <si>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</si>
  <si>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</si>
  <si>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</si>
  <si>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</si>
  <si>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</si>
  <si>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</si>
  <si>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</si>
  <si>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</si>
  <si>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</si>
  <si>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</si>
  <si>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</si>
  <si>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</si>
  <si>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</si>
  <si>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</si>
  <si>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</si>
  <si>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</si>
  <si>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</si>
  <si>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</si>
  <si>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</si>
  <si>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</si>
  <si>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</si>
  <si>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</si>
  <si>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</si>
  <si>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</si>
  <si>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</si>
  <si>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</si>
  <si>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</si>
  <si>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</si>
  <si>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</si>
  <si>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</si>
  <si>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</si>
  <si>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</si>
  <si>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</si>
  <si>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</si>
  <si>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</si>
  <si>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</si>
  <si>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</si>
  <si>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</si>
  <si>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</si>
  <si>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</si>
  <si>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</si>
  <si>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</si>
  <si>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</si>
  <si>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</si>
  <si>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</si>
  <si>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</si>
  <si>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</si>
  <si>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</si>
  <si>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</si>
  <si>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</si>
  <si>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</si>
  <si>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</si>
  <si>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</si>
  <si>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</si>
  <si>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</si>
  <si>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</si>
  <si>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</si>
  <si>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</si>
  <si>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</si>
  <si>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</si>
  <si>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</si>
  <si>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</si>
  <si>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</si>
  <si>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</si>
  <si>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</si>
  <si>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</si>
  <si>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</si>
  <si>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</si>
  <si>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</si>
  <si>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</si>
  <si>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</si>
  <si>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</si>
  <si>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</si>
  <si>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</si>
  <si>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</si>
  <si>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</si>
  <si>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</si>
  <si>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</si>
  <si>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</si>
  <si>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</si>
  <si>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</si>
  <si>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</si>
  <si>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</si>
  <si>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</si>
  <si>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</si>
  <si>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</si>
  <si>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</si>
  <si>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</si>
  <si>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</si>
  <si>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</si>
  <si>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</si>
  <si>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</si>
  <si>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</si>
  <si>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</si>
  <si>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</si>
  <si>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</si>
  <si>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</si>
  <si>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</si>
  <si>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</si>
  <si>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</si>
  <si>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</si>
  <si>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</si>
  <si>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</si>
  <si>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</si>
  <si>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</si>
  <si>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</si>
  <si>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</si>
  <si>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</si>
  <si>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</si>
  <si>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</si>
  <si>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</si>
  <si>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</si>
  <si>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</si>
  <si>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</si>
  <si>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</si>
  <si>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</si>
  <si>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</si>
  <si>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</si>
  <si>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</si>
  <si>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</si>
  <si>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</si>
  <si>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</si>
  <si>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</si>
  <si>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</si>
  <si>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</si>
  <si>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</si>
  <si>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</si>
  <si>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</si>
  <si>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</si>
  <si>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</si>
  <si>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</si>
  <si>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</si>
  <si>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</si>
  <si>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</si>
  <si>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</si>
  <si>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</si>
  <si>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</si>
  <si>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</si>
  <si>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</si>
  <si>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</si>
  <si>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</si>
  <si>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</si>
  <si>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</si>
  <si>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</si>
  <si>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</si>
  <si>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</si>
  <si>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</si>
  <si>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</si>
  <si>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</si>
  <si>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</si>
  <si>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</si>
  <si>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</si>
  <si>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</si>
  <si>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</si>
  <si>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</si>
  <si>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</si>
  <si>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</si>
  <si>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</si>
  <si>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</si>
  <si>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</si>
  <si>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</si>
  <si>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</si>
  <si>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</si>
  <si>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</si>
  <si>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</si>
  <si>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</si>
  <si>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</si>
  <si>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</si>
  <si>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</si>
  <si>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</si>
  <si>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</si>
  <si>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</si>
  <si>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</si>
  <si>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</si>
  <si>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</si>
  <si>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</si>
  <si>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</si>
  <si>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</si>
  <si>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</si>
  <si>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</si>
  <si>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</si>
  <si>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</si>
  <si>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</si>
  <si>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</si>
  <si>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</si>
  <si>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</si>
  <si>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</si>
  <si>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</si>
  <si>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</si>
  <si>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</si>
  <si>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</si>
  <si>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</si>
  <si>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</si>
  <si>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</si>
  <si>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</si>
  <si>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</si>
  <si>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</si>
  <si>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</si>
  <si>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</si>
  <si>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</si>
  <si>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</si>
  <si>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</si>
  <si>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</si>
  <si>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</si>
  <si>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</si>
  <si>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</si>
  <si>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</si>
  <si>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</si>
  <si>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</si>
  <si>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</si>
  <si>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</si>
  <si>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</si>
  <si>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</si>
  <si>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</si>
  <si>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</si>
  <si>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</si>
  <si>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</si>
  <si>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</si>
  <si>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</si>
  <si>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</si>
  <si>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</si>
  <si>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</si>
  <si>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</si>
  <si>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</si>
  <si>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</si>
  <si>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</si>
  <si>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</si>
  <si>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</si>
  <si>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</si>
  <si>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</si>
  <si>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</si>
  <si>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</si>
  <si>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</si>
  <si>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</si>
  <si>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</si>
  <si>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</si>
  <si>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</si>
  <si>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</si>
  <si>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</si>
  <si>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</si>
  <si>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</si>
  <si>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</si>
  <si>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</si>
  <si>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</si>
  <si>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</si>
  <si>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</si>
  <si>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</si>
  <si>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</si>
  <si>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</si>
  <si>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</si>
  <si>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</si>
  <si>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</si>
  <si>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</si>
  <si>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</si>
  <si>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</si>
  <si>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</si>
  <si>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</si>
  <si>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</si>
  <si>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</si>
  <si>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</si>
  <si>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</si>
  <si>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</si>
  <si>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</si>
  <si>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</si>
  <si>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</si>
  <si>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</si>
  <si>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</si>
  <si>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</si>
  <si>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</si>
  <si>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</si>
  <si>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</si>
  <si>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</si>
  <si>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</si>
  <si>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</si>
  <si>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</si>
  <si>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</si>
  <si>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</si>
  <si>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</si>
  <si>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</si>
  <si>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</si>
  <si>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</si>
  <si>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</si>
  <si>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</si>
  <si>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</si>
  <si>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</si>
  <si>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</si>
  <si>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</si>
  <si>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</si>
  <si>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</si>
  <si>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</si>
  <si>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</si>
  <si>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</si>
  <si>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</si>
  <si>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</si>
  <si>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</si>
  <si>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</si>
  <si>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</si>
  <si>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</si>
  <si>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</si>
  <si>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</si>
  <si>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</si>
  <si>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</si>
  <si>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</si>
  <si>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</si>
  <si>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</si>
  <si>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</si>
  <si>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</si>
  <si>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</si>
  <si>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</si>
  <si>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</si>
  <si>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</si>
  <si>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</si>
  <si>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</si>
  <si>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</si>
  <si>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</si>
  <si>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</si>
  <si>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</si>
  <si>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</si>
  <si>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</si>
  <si>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</si>
  <si>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</si>
  <si>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</si>
  <si>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</si>
  <si>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</si>
  <si>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</si>
  <si>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</si>
  <si>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</si>
  <si>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</si>
  <si>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</si>
  <si>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</si>
  <si>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</si>
  <si>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</si>
  <si>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</si>
  <si>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</si>
  <si>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</si>
  <si>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</si>
  <si>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</si>
  <si>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</si>
  <si>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</si>
  <si>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</si>
  <si>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</si>
  <si>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</si>
  <si>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</si>
  <si>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</si>
  <si>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</si>
  <si>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</si>
  <si>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</si>
  <si>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</si>
  <si>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</si>
  <si>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</si>
  <si>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</si>
  <si>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</si>
  <si>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</si>
  <si>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</si>
  <si>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</si>
  <si>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</si>
  <si>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</si>
  <si>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</si>
  <si>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</si>
  <si>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</si>
  <si>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</si>
  <si>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</si>
  <si>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</si>
  <si>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</si>
  <si>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</si>
  <si>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</si>
  <si>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</si>
  <si>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</si>
  <si>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</si>
  <si>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</si>
  <si>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</si>
  <si>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</si>
  <si>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</si>
  <si>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</si>
  <si>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</si>
  <si>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</si>
  <si>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</si>
  <si>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</si>
  <si>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</si>
  <si>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</si>
  <si>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</si>
  <si>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</si>
  <si>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</si>
  <si>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</si>
  <si>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</si>
  <si>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</si>
  <si>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</si>
  <si>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</si>
  <si>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</si>
  <si>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</si>
  <si>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</si>
  <si>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</si>
  <si>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</si>
  <si>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</si>
  <si>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</si>
  <si>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</si>
  <si>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</si>
  <si>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</si>
  <si>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</si>
  <si>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</si>
  <si>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</si>
  <si>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</si>
  <si>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</si>
  <si>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</si>
  <si>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</si>
  <si>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</si>
  <si>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</si>
  <si>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</si>
  <si>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</si>
  <si>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</si>
  <si>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</si>
  <si>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</si>
  <si>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</si>
  <si>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</si>
  <si>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</si>
  <si>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</si>
  <si>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</si>
  <si>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</si>
  <si>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</si>
  <si>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</si>
  <si>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</si>
  <si>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</si>
  <si>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</si>
  <si>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</si>
  <si>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</si>
  <si>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</si>
  <si>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</si>
  <si>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</si>
  <si>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</si>
  <si>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</si>
  <si>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</si>
  <si>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</si>
  <si>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</si>
  <si>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</si>
  <si>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</si>
  <si>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</si>
  <si>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</si>
  <si>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</si>
  <si>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</si>
  <si>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</si>
  <si>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</si>
  <si>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</si>
  <si>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</si>
  <si>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</si>
  <si>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</si>
  <si>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</si>
  <si>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</si>
  <si>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</si>
  <si>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</si>
  <si>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</si>
  <si>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</si>
  <si>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</si>
  <si>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</si>
  <si>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</si>
  <si>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</si>
  <si>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</si>
  <si>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</si>
  <si>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</si>
  <si>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</si>
  <si>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</si>
  <si>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</si>
  <si>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</si>
  <si>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</si>
  <si>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</si>
  <si>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</si>
  <si>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</si>
  <si>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</si>
  <si>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</si>
  <si>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</si>
  <si>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</si>
  <si>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</si>
  <si>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</si>
  <si>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</si>
  <si>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</si>
  <si>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</si>
  <si>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</si>
  <si>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</si>
  <si>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</si>
  <si>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</si>
  <si>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</si>
  <si>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</si>
  <si>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</si>
  <si>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</si>
  <si>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</si>
  <si>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</si>
  <si>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</si>
  <si>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</si>
  <si>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</si>
  <si>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</si>
  <si>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</si>
  <si>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</si>
  <si>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</si>
  <si>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</si>
  <si>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</si>
  <si>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</si>
  <si>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</si>
  <si>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</si>
  <si>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</si>
  <si>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</si>
  <si>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</si>
  <si>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</si>
  <si>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</si>
  <si>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</si>
  <si>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</si>
  <si>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</si>
  <si>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</si>
  <si>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</si>
  <si>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</si>
  <si>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</si>
  <si>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</si>
  <si>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</si>
  <si>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</si>
  <si>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</si>
  <si>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</si>
  <si>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</si>
  <si>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</si>
  <si>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</si>
  <si>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</si>
  <si>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</si>
  <si>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</si>
  <si>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</si>
  <si>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</si>
  <si>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</si>
  <si>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</si>
  <si>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</si>
  <si>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</si>
  <si>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</si>
  <si>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</si>
  <si>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</si>
  <si>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</si>
  <si>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</si>
  <si>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</si>
  <si>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</si>
  <si>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</si>
  <si>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</si>
  <si>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</si>
  <si>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</si>
  <si>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</si>
  <si>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</si>
  <si>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</si>
  <si>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</si>
  <si>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</si>
  <si>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</si>
  <si>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</si>
  <si>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</si>
  <si>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</si>
  <si>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</si>
  <si>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</si>
  <si>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</si>
  <si>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</si>
  <si>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</si>
  <si>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</si>
  <si>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</si>
  <si>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</si>
  <si>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</si>
  <si>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</si>
  <si>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</si>
  <si>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</si>
  <si>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</si>
  <si>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</si>
  <si>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</si>
  <si>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</si>
  <si>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</si>
  <si>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</si>
  <si>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</si>
  <si>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</si>
  <si>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</si>
  <si>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</si>
  <si>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</si>
  <si>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</si>
  <si>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</si>
  <si>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</si>
  <si>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</si>
  <si>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</si>
  <si>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</si>
  <si>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</si>
  <si>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</si>
  <si>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</si>
  <si>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</si>
  <si>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</si>
  <si>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</si>
  <si>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</si>
  <si>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</si>
  <si>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</si>
  <si>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</si>
  <si>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</si>
  <si>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</si>
  <si>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</si>
  <si>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</si>
  <si>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</si>
  <si>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</si>
  <si>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</si>
  <si>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</si>
  <si>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</si>
  <si>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</si>
  <si>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</si>
  <si>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</si>
  <si>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</si>
  <si>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</si>
  <si>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</si>
  <si>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</si>
  <si>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</si>
  <si>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</si>
  <si>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</si>
  <si>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</si>
  <si>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</si>
  <si>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</si>
  <si>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</si>
  <si>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</si>
  <si>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</si>
  <si>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</si>
  <si>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</si>
  <si>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</si>
  <si>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</si>
  <si>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</si>
  <si>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</si>
  <si>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</si>
  <si>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</si>
  <si>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</si>
  <si>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</si>
  <si>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</si>
  <si>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</si>
  <si>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</si>
  <si>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</si>
  <si>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</si>
  <si>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</si>
  <si>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</si>
  <si>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</si>
  <si>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</si>
  <si>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</si>
  <si>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</si>
  <si>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</si>
  <si>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</si>
  <si>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</si>
  <si>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</si>
  <si>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</si>
  <si>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</si>
  <si>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</si>
  <si>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</si>
  <si>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</si>
  <si>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</si>
  <si>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</si>
  <si>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</si>
  <si>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</si>
  <si>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</si>
  <si>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</si>
  <si>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</si>
  <si>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</si>
  <si>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</si>
  <si>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</si>
  <si>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</si>
  <si>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</si>
  <si>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</si>
  <si>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</si>
  <si>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</si>
  <si>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</si>
  <si>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</si>
  <si>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</si>
  <si>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</si>
  <si>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</si>
  <si>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</si>
  <si>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</si>
  <si>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</si>
  <si>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</si>
  <si>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</si>
  <si>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</si>
  <si>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</si>
  <si>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</si>
  <si>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</si>
  <si>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</si>
  <si>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</si>
  <si>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</si>
  <si>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</si>
  <si>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</si>
  <si>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</si>
  <si>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</si>
  <si>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</si>
  <si>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</si>
  <si>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</si>
  <si>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</si>
  <si>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</si>
  <si>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</si>
  <si>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</si>
  <si>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</si>
  <si>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</si>
  <si>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</si>
  <si>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</si>
  <si>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</si>
  <si>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</si>
  <si>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</si>
  <si>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</si>
  <si>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</si>
  <si>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</si>
  <si>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</si>
  <si>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</si>
  <si>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</si>
  <si>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</si>
  <si>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</si>
  <si>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</si>
  <si>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</si>
  <si>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</si>
  <si>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</si>
  <si>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</si>
  <si>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</si>
  <si>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</si>
  <si>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</si>
  <si>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</si>
  <si>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</si>
  <si>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</si>
  <si>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</si>
  <si>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</si>
  <si>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</si>
  <si>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</si>
  <si>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</si>
  <si>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</si>
  <si>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</si>
  <si>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</si>
  <si>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</si>
  <si>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</si>
  <si>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</si>
  <si>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</si>
  <si>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</si>
  <si>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</si>
  <si>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</si>
  <si>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</si>
  <si>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</si>
  <si>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</si>
  <si>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</si>
  <si>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</si>
  <si>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</si>
  <si>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</si>
  <si>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</si>
  <si>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</si>
  <si>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</si>
  <si>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</si>
  <si>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</si>
  <si>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</si>
  <si>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</si>
  <si>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</si>
  <si>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</si>
  <si>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</si>
  <si>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</si>
  <si>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</si>
  <si>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</si>
  <si>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</si>
  <si>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</si>
  <si>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</si>
  <si>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</si>
  <si>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</si>
  <si>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</si>
  <si>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</si>
  <si>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</si>
  <si>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</si>
  <si>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</si>
  <si>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</si>
  <si>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</si>
  <si>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</si>
  <si>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</si>
  <si>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</si>
  <si>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</si>
  <si>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</si>
  <si>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</si>
  <si>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</si>
  <si>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</si>
  <si>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</si>
  <si>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</si>
  <si>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</si>
  <si>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</si>
  <si>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</si>
  <si>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</si>
  <si>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</si>
  <si>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</si>
  <si>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</si>
  <si>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</si>
  <si>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</si>
  <si>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</si>
  <si>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</si>
  <si>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</si>
  <si>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</si>
  <si>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</si>
  <si>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</si>
  <si>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</si>
  <si>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</si>
  <si>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</si>
  <si>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</si>
  <si>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</si>
  <si>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</si>
  <si>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</si>
  <si>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</si>
  <si>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</si>
  <si>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</si>
  <si>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</si>
  <si>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</si>
  <si>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</si>
  <si>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</si>
  <si>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</si>
  <si>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</si>
  <si>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</si>
  <si>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</si>
  <si>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</si>
  <si>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</si>
  <si>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</si>
  <si>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</si>
  <si>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</si>
  <si>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</si>
  <si>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</si>
  <si>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</si>
  <si>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</si>
  <si>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</si>
  <si>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</si>
  <si>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</si>
  <si>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</si>
  <si>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</si>
  <si>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</si>
  <si>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</si>
  <si>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</si>
  <si>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</si>
  <si>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</si>
  <si>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</si>
  <si>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</si>
  <si>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</si>
  <si>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</si>
  <si>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</si>
  <si>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</si>
  <si>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</si>
  <si>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</si>
  <si>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</si>
  <si>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</si>
  <si>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</si>
  <si>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</si>
  <si>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</si>
  <si>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</si>
  <si>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</si>
  <si>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</si>
  <si>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</si>
  <si>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</si>
  <si>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</si>
  <si>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</si>
  <si>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</si>
  <si>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</si>
  <si>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</si>
  <si>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</si>
  <si>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</si>
  <si>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</si>
  <si>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</si>
  <si>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</si>
  <si>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</si>
  <si>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</si>
  <si>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</si>
  <si>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</si>
  <si>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</si>
  <si>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</si>
  <si>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</si>
  <si>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</si>
  <si>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</si>
  <si>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</si>
  <si>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</si>
  <si>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</si>
  <si>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</si>
  <si>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</si>
  <si>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</si>
  <si>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</si>
  <si>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</si>
  <si>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</si>
  <si>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</si>
  <si>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</si>
  <si>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</si>
  <si>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</si>
  <si>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</si>
  <si>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</si>
  <si>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</si>
  <si>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</si>
  <si>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</si>
  <si>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</si>
  <si>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</si>
  <si>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</si>
  <si>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</si>
  <si>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</si>
  <si>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</si>
  <si>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</si>
  <si>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</si>
  <si>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</si>
  <si>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</si>
  <si>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</si>
  <si>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</si>
  <si>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</si>
  <si>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</si>
  <si>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</si>
  <si>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</si>
  <si>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</si>
  <si>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</si>
  <si>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</si>
  <si>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</si>
  <si>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</si>
  <si>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</si>
  <si>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</si>
  <si>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</si>
  <si>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</si>
  <si>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</si>
  <si>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</si>
  <si>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</si>
  <si>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</si>
  <si>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</si>
  <si>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</si>
  <si>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</si>
  <si>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</si>
  <si>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</si>
  <si>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</si>
  <si>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</si>
  <si>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</si>
  <si>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</si>
  <si>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</si>
  <si>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</si>
  <si>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</si>
  <si>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</si>
  <si>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</si>
  <si>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</si>
  <si>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</si>
  <si>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</si>
  <si>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</si>
  <si>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</si>
  <si>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</si>
  <si>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</si>
  <si>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</si>
  <si>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</si>
  <si>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</si>
  <si>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</si>
  <si>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</si>
  <si>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</si>
  <si>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</si>
  <si>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</si>
  <si>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</si>
  <si>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</si>
  <si>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</si>
  <si>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</si>
  <si>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</si>
  <si>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</si>
  <si>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</si>
  <si>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</si>
  <si>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</si>
  <si>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</si>
  <si>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</si>
  <si>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</si>
  <si>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</si>
  <si>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</si>
  <si>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</si>
  <si>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</si>
  <si>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</si>
  <si>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</si>
  <si>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</si>
  <si>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</si>
  <si>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</si>
  <si>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</si>
  <si>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</si>
  <si>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</si>
  <si>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</si>
  <si>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</si>
  <si>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</si>
  <si>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</si>
  <si>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</si>
  <si>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</si>
  <si>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</si>
  <si>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</si>
  <si>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</si>
  <si>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</si>
  <si>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</si>
  <si>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</si>
  <si>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</si>
  <si>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</si>
  <si>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</si>
  <si>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</si>
  <si>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</si>
  <si>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</si>
  <si>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</si>
  <si>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</si>
  <si>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</si>
  <si>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</si>
  <si>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</si>
  <si>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</si>
  <si>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</si>
  <si>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</si>
  <si>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</si>
  <si>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</si>
  <si>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</si>
  <si>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</si>
  <si>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</si>
  <si>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</si>
  <si>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</si>
  <si>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</si>
  <si>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</si>
  <si>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</si>
  <si>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</si>
  <si>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</si>
  <si>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</si>
  <si>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</si>
  <si>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</si>
  <si>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</si>
  <si>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</si>
  <si>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</si>
  <si>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</si>
  <si>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</si>
  <si>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</si>
  <si>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</si>
  <si>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</si>
  <si>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</si>
  <si>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</si>
  <si>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</si>
  <si>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</si>
  <si>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</si>
  <si>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</si>
  <si>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</si>
  <si>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</si>
  <si>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</si>
  <si>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</si>
  <si>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</si>
  <si>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</si>
  <si>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</si>
  <si>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</si>
  <si>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</si>
  <si>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</si>
  <si>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</si>
  <si>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</si>
  <si>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</si>
  <si>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</si>
  <si>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</si>
  <si>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</si>
  <si>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</si>
  <si>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</si>
  <si>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</si>
  <si>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</si>
  <si>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</si>
  <si>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</si>
  <si>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</si>
  <si>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</si>
  <si>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</si>
  <si>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</si>
  <si>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</si>
  <si>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</si>
  <si>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</si>
  <si>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</si>
  <si>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</si>
  <si>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</si>
  <si>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</si>
  <si>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</si>
  <si>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</si>
  <si>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</si>
  <si>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</si>
  <si>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</si>
  <si>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</si>
  <si>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</si>
  <si>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</si>
  <si>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</si>
  <si>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</si>
  <si>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</si>
  <si>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</si>
  <si>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</si>
  <si>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</si>
  <si>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</si>
  <si>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</si>
  <si>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</si>
  <si>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</si>
  <si>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</si>
  <si>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</si>
  <si>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</si>
  <si>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</si>
  <si>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</si>
  <si>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</si>
  <si>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</si>
  <si>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</si>
  <si>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</si>
  <si>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</si>
  <si>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</si>
  <si>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</si>
  <si>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</si>
  <si>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</si>
  <si>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</si>
  <si>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</si>
  <si>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</si>
  <si>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</si>
  <si>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</si>
  <si>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</si>
  <si>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</si>
  <si>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</si>
  <si>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</si>
  <si>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</si>
  <si>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</si>
  <si>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</si>
  <si>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</si>
  <si>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</si>
  <si>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</si>
  <si>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</si>
  <si>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</si>
  <si>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</si>
  <si>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</si>
  <si>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</si>
  <si>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</si>
  <si>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</si>
  <si>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</si>
  <si>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</si>
  <si>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</si>
  <si>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</si>
  <si>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</si>
  <si>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</si>
  <si>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</si>
  <si>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</si>
  <si>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</si>
  <si>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</si>
  <si>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</si>
  <si>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</si>
  <si>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</si>
  <si>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</si>
  <si>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</si>
  <si>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</si>
  <si>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</si>
  <si>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</si>
  <si>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</si>
  <si>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</si>
  <si>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</si>
  <si>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</si>
  <si>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</si>
  <si>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</si>
  <si>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</si>
  <si>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</si>
  <si>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</si>
  <si>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</si>
  <si>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</si>
  <si>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</si>
  <si>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</si>
  <si>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</si>
  <si>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</si>
  <si>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</si>
  <si>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</si>
  <si>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</si>
  <si>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</si>
  <si>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</si>
  <si>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</si>
  <si>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</si>
  <si>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</si>
  <si>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</si>
  <si>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</si>
  <si>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</si>
  <si>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</si>
  <si>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</si>
  <si>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</si>
  <si>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</si>
  <si>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</si>
  <si>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</si>
  <si>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</si>
  <si>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</si>
  <si>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</si>
  <si>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</si>
  <si>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</si>
  <si>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</si>
  <si>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</si>
  <si>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</si>
  <si>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</si>
  <si>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</si>
  <si>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</si>
  <si>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</si>
  <si>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</si>
  <si>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</si>
  <si>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</si>
  <si>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</si>
  <si>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</si>
  <si>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</si>
  <si>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</si>
  <si>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</si>
  <si>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</si>
  <si>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</si>
  <si>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</si>
  <si>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</si>
  <si>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</si>
  <si>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</si>
  <si>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</si>
  <si>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</si>
  <si>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</si>
  <si>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</si>
  <si>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</si>
  <si>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</si>
  <si>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</si>
  <si>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</si>
  <si>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</si>
  <si>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</si>
  <si>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</si>
  <si>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</si>
  <si>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</si>
  <si>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</si>
  <si>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</si>
  <si>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</si>
  <si>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</si>
  <si>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</si>
  <si>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</si>
  <si>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</si>
  <si>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</si>
  <si>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</si>
  <si>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</si>
  <si>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</si>
  <si>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</si>
  <si>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</si>
  <si>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</si>
  <si>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</si>
  <si>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</si>
  <si>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</si>
  <si>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</si>
  <si>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</si>
  <si>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</si>
  <si>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</si>
  <si>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</si>
  <si>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</si>
  <si>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</si>
  <si>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</si>
  <si>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</si>
  <si>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</si>
  <si>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</si>
  <si>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</si>
  <si>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</si>
  <si>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</si>
  <si>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</si>
  <si>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</si>
  <si>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</si>
  <si>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</si>
  <si>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</si>
  <si>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</si>
  <si>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</si>
  <si>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</si>
  <si>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</si>
  <si>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</si>
  <si>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</si>
  <si>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</si>
  <si>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</si>
  <si>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</si>
  <si>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</si>
  <si>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</si>
  <si>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</si>
  <si>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</si>
  <si>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</si>
  <si>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</si>
  <si>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</si>
  <si>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</si>
  <si>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</si>
  <si>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</si>
  <si>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</si>
  <si>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</si>
  <si>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</si>
  <si>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</si>
  <si>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</si>
  <si>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</si>
  <si>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</si>
  <si>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</si>
  <si>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</si>
  <si>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</si>
  <si>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</si>
  <si>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</si>
  <si>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</si>
  <si>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</si>
  <si>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</si>
  <si>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</si>
  <si>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</si>
  <si>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</si>
  <si>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</si>
  <si>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</si>
  <si>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</si>
  <si>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</si>
  <si>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</si>
  <si>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</si>
  <si>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</si>
  <si>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</si>
  <si>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</si>
  <si>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</si>
  <si>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</si>
  <si>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</si>
  <si>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</si>
  <si>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</si>
  <si>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</si>
  <si>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</si>
  <si>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</si>
  <si>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</si>
  <si>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</si>
  <si>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</si>
  <si>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</si>
  <si>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</si>
  <si>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</si>
  <si>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</si>
  <si>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</si>
  <si>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</si>
  <si>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</si>
  <si>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</si>
  <si>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</si>
  <si>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</si>
  <si>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</si>
  <si>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</si>
  <si>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</si>
  <si>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</si>
  <si>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</si>
  <si>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</si>
  <si>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</si>
  <si>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</si>
  <si>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</si>
  <si>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</si>
  <si>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</si>
  <si>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</si>
  <si>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</si>
  <si>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</si>
  <si>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</si>
  <si>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</si>
  <si>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</si>
  <si>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</si>
  <si>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</si>
  <si>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</si>
  <si>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</si>
  <si>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</si>
  <si>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</si>
  <si>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</si>
  <si>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</si>
  <si>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</si>
  <si>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</si>
  <si>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</si>
  <si>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</si>
  <si>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</si>
  <si>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</si>
  <si>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</si>
  <si>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</si>
  <si>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</si>
  <si>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</si>
  <si>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</si>
  <si>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</si>
  <si>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</si>
  <si>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</si>
  <si>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</si>
  <si>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</si>
  <si>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</si>
  <si>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</si>
  <si>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</si>
  <si>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</si>
  <si>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</si>
  <si>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</si>
  <si>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</si>
  <si>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</si>
  <si>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</si>
  <si>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</si>
  <si>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</si>
  <si>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</si>
  <si>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</si>
  <si>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</si>
  <si>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</si>
  <si>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</si>
  <si>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</si>
  <si>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</si>
  <si>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</si>
  <si>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</si>
  <si>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</si>
  <si>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</si>
  <si>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</si>
  <si>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</si>
  <si>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</si>
  <si>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</si>
  <si>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</si>
  <si>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</si>
  <si>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</si>
  <si>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</si>
  <si>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</si>
  <si>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</si>
  <si>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</si>
  <si>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</si>
  <si>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</si>
  <si>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</si>
  <si>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</si>
  <si>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</si>
  <si>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</si>
  <si>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</si>
  <si>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</si>
  <si>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</si>
  <si>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</si>
  <si>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</si>
  <si>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</si>
  <si>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</si>
  <si>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</si>
  <si>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</si>
  <si>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</si>
  <si>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</si>
  <si>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</si>
  <si>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</si>
  <si>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</si>
  <si>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</si>
  <si>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</si>
  <si>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</si>
  <si>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</si>
  <si>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</si>
  <si>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</si>
  <si>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</si>
  <si>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</si>
  <si>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</si>
  <si>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</si>
  <si>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</si>
  <si>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</si>
  <si>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</si>
  <si>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</si>
  <si>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</si>
  <si>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</si>
  <si>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</si>
  <si>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</si>
  <si>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</si>
  <si>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</si>
  <si>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</si>
  <si>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</si>
  <si>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</si>
  <si>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</si>
  <si>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</si>
  <si>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</si>
  <si>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</si>
  <si>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</si>
  <si>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</si>
  <si>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</si>
  <si>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</si>
  <si>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</si>
  <si>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</si>
  <si>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</si>
  <si>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</si>
  <si>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</si>
  <si>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</si>
  <si>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</si>
  <si>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</si>
  <si>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</si>
  <si>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</si>
  <si>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</si>
  <si>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</si>
  <si>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</si>
  <si>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</si>
  <si>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</si>
  <si>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</si>
  <si>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</si>
  <si>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</si>
  <si>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</si>
  <si>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</si>
  <si>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</si>
  <si>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</si>
  <si>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</si>
  <si>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</si>
  <si>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</si>
  <si>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</si>
  <si>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</si>
  <si>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</si>
  <si>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</si>
  <si>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</si>
  <si>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</si>
  <si>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</si>
  <si>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</si>
  <si>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</si>
  <si>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</si>
  <si>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</si>
  <si>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</si>
  <si>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</si>
  <si>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</si>
  <si>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</si>
  <si>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</si>
  <si>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</si>
  <si>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</si>
  <si>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</si>
  <si>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</si>
  <si>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</si>
  <si>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</si>
  <si>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</si>
  <si>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</si>
  <si>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</si>
  <si>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</si>
  <si>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</si>
  <si>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</si>
  <si>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</si>
  <si>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</si>
  <si>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</si>
  <si>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</si>
  <si>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</si>
  <si>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</si>
  <si>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</si>
  <si>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</si>
  <si>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</si>
  <si>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</si>
  <si>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</si>
  <si>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</si>
  <si>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</si>
  <si>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</si>
  <si>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</si>
  <si>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</si>
  <si>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</si>
  <si>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</si>
  <si>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</si>
  <si>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</si>
  <si>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</si>
  <si>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</si>
  <si>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</si>
  <si>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</si>
  <si>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</si>
  <si>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</si>
  <si>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</si>
  <si>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</si>
  <si>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</si>
  <si>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</si>
  <si>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</si>
  <si>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</si>
  <si>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</si>
  <si>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</si>
  <si>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</si>
  <si>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</si>
  <si>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</si>
  <si>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</si>
  <si>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</si>
  <si>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</si>
  <si>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</si>
  <si>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</si>
  <si>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</si>
  <si>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</si>
  <si>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</si>
  <si>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</si>
  <si>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</si>
  <si>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</si>
  <si>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</si>
  <si>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</si>
  <si>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</si>
  <si>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</si>
  <si>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</si>
  <si>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</si>
  <si>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</si>
  <si>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</si>
  <si>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</si>
  <si>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</si>
  <si>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</si>
  <si>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</si>
  <si>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</si>
  <si>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</si>
  <si>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</si>
  <si>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</si>
  <si>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</si>
  <si>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</si>
  <si>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</si>
  <si>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</si>
  <si>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</si>
  <si>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</si>
  <si>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</si>
  <si>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</si>
  <si>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</si>
  <si>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</si>
  <si>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</si>
  <si>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</si>
  <si>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</si>
  <si>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</si>
  <si>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</si>
  <si>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</si>
  <si>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</si>
  <si>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</si>
  <si>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</si>
  <si>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</si>
  <si>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</si>
  <si>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</si>
  <si>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</si>
  <si>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</si>
  <si>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</si>
  <si>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</si>
  <si>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</si>
  <si>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</si>
  <si>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</si>
  <si>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</si>
  <si>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</si>
  <si>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</si>
  <si>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</si>
  <si>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</si>
  <si>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</si>
  <si>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</si>
  <si>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</si>
  <si>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</si>
  <si>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</si>
  <si>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</si>
  <si>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</si>
  <si>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</si>
  <si>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</si>
  <si>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</si>
  <si>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</si>
  <si>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</si>
  <si>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</si>
  <si>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</si>
  <si>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</si>
  <si>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</si>
  <si>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</si>
  <si>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</si>
  <si>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</si>
  <si>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</si>
  <si>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</si>
  <si>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</si>
  <si>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</si>
  <si>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</si>
  <si>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</si>
  <si>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</si>
  <si>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</si>
  <si>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</si>
  <si>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</si>
  <si>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</si>
  <si>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</si>
  <si>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</si>
  <si>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</si>
  <si>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</si>
  <si>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</si>
  <si>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</si>
  <si>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</si>
  <si>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</si>
  <si>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</si>
  <si>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</si>
  <si>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</si>
  <si>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</si>
  <si>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</si>
  <si>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</si>
  <si>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</si>
  <si>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</si>
  <si>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</si>
  <si>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</si>
  <si>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</si>
  <si>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</si>
  <si>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</si>
  <si>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</si>
  <si>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</si>
  <si>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</si>
  <si>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</si>
  <si>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</si>
  <si>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</si>
  <si>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</si>
  <si>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</si>
  <si>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</si>
  <si>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</si>
  <si>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</si>
  <si>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</si>
  <si>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</si>
  <si>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</si>
  <si>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</si>
  <si>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</si>
  <si>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</si>
  <si>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</si>
  <si>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</si>
  <si>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</si>
  <si>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</si>
  <si>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</si>
  <si>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</si>
  <si>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</si>
  <si>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</si>
  <si>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</si>
  <si>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</si>
  <si>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</si>
  <si>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</si>
  <si>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</si>
  <si>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</si>
  <si>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</si>
  <si>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</si>
  <si>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</si>
  <si>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</si>
  <si>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</si>
  <si>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</si>
  <si>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</si>
  <si>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</si>
  <si>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</si>
  <si>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</si>
  <si>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</si>
  <si>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</si>
  <si>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</si>
  <si>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</si>
  <si>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</si>
  <si>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</si>
  <si>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</si>
  <si>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</si>
  <si>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</si>
  <si>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</si>
  <si>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</si>
  <si>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</si>
  <si>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</si>
  <si>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</si>
  <si>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</si>
  <si>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</si>
  <si>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</si>
  <si>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</si>
  <si>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</si>
  <si>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</si>
  <si>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</si>
  <si>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</si>
  <si>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</si>
  <si>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</si>
  <si>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</si>
  <si>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</si>
  <si>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</si>
  <si>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</si>
  <si>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</si>
  <si>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</si>
  <si>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</si>
  <si>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</si>
  <si>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</si>
  <si>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</si>
  <si>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</si>
  <si>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</si>
  <si>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</si>
  <si>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</si>
  <si>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</si>
  <si>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</si>
  <si>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</si>
  <si>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</si>
  <si>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</si>
  <si>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</si>
  <si>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</si>
  <si>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</si>
  <si>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</si>
  <si>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</si>
  <si>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</si>
  <si>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</si>
  <si>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</si>
  <si>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</si>
  <si>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</si>
  <si>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</si>
  <si>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</si>
  <si>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</si>
  <si>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</si>
  <si>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</si>
  <si>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</si>
  <si>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</si>
  <si>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</si>
  <si>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</si>
  <si>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</si>
  <si>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</si>
  <si>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</si>
  <si>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</si>
  <si>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</si>
  <si>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</si>
  <si>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</si>
  <si>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</si>
  <si>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</si>
  <si>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</si>
  <si>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</si>
  <si>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</si>
  <si>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</si>
  <si>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</si>
  <si>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</si>
  <si>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</si>
  <si>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</si>
  <si>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</si>
  <si>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</si>
  <si>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</si>
  <si>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</si>
  <si>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</si>
  <si>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</si>
  <si>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</si>
  <si>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</si>
  <si>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</si>
  <si>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</si>
  <si>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</si>
  <si>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</si>
  <si>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</si>
  <si>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</si>
  <si>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</si>
  <si>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</si>
  <si>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</si>
  <si>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</si>
  <si>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</si>
  <si>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</si>
  <si>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</si>
  <si>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</si>
  <si>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</si>
  <si>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</si>
  <si>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</si>
  <si>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</si>
  <si>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</si>
  <si>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</si>
  <si>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</si>
  <si>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</si>
  <si>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</si>
  <si>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</si>
  <si>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</si>
  <si>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</si>
  <si>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</si>
  <si>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</si>
  <si>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</si>
  <si>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</si>
  <si>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</si>
  <si>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</si>
  <si>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</si>
  <si>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</si>
  <si>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</si>
  <si>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</si>
  <si>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</si>
  <si>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</si>
  <si>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</si>
  <si>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</si>
  <si>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</si>
  <si>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</si>
  <si>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</si>
  <si>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</si>
  <si>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</si>
  <si>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</si>
  <si>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</si>
  <si>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</si>
  <si>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</si>
  <si>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</si>
  <si>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</si>
  <si>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</si>
  <si>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</si>
  <si>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</si>
  <si>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</si>
  <si>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</si>
  <si>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</si>
  <si>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</si>
  <si>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</si>
  <si>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</si>
  <si>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</si>
  <si>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</si>
  <si>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</si>
  <si>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</si>
  <si>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</si>
  <si>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</si>
  <si>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</si>
  <si>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</si>
  <si>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</si>
  <si>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</si>
  <si>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</si>
  <si>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</si>
  <si>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</si>
  <si>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</si>
  <si>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</si>
  <si>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</si>
  <si>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</si>
  <si>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</si>
  <si>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</si>
  <si>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</si>
  <si>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</si>
  <si>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</si>
  <si>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</si>
  <si>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</si>
  <si>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</si>
  <si>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</si>
  <si>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</si>
  <si>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</si>
  <si>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</si>
  <si>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</si>
  <si>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</si>
  <si>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</si>
  <si>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</si>
  <si>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</si>
  <si>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</si>
  <si>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</si>
  <si>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</si>
  <si>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</si>
  <si>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</si>
  <si>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</si>
  <si>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</si>
  <si>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</si>
  <si>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</si>
  <si>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</si>
  <si>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</si>
  <si>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</si>
  <si>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</si>
  <si>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</si>
  <si>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</si>
  <si>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</si>
  <si>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</si>
  <si>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</si>
  <si>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</si>
  <si>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</si>
  <si>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</si>
  <si>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</si>
  <si>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</si>
  <si>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</si>
  <si>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</si>
  <si>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</si>
  <si>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</si>
  <si>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</si>
  <si>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</si>
  <si>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</si>
  <si>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</si>
  <si>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</si>
  <si>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</si>
  <si>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</si>
  <si>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</si>
  <si>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</si>
  <si>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</si>
  <si>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</si>
  <si>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</si>
  <si>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</si>
  <si>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</si>
  <si>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</si>
  <si>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</si>
  <si>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</si>
  <si>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</si>
  <si>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</si>
  <si>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</si>
  <si>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</si>
  <si>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</si>
  <si>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</si>
  <si>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</si>
  <si>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</si>
  <si>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</si>
  <si>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</si>
  <si>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</si>
  <si>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</si>
  <si>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</si>
  <si>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</si>
  <si>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</si>
  <si>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</si>
  <si>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</si>
  <si>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</si>
  <si>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</si>
  <si>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</si>
  <si>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</si>
  <si>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</si>
  <si>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</si>
  <si>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</si>
  <si>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</si>
  <si>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</si>
  <si>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</si>
  <si>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</si>
  <si>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</si>
  <si>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</si>
  <si>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</si>
  <si>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</si>
  <si>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</si>
  <si>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</si>
  <si>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</si>
  <si>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</si>
  <si>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</si>
  <si>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</si>
  <si>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</si>
  <si>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</si>
  <si>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</si>
  <si>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</si>
  <si>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</si>
  <si>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</si>
  <si>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</si>
  <si>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</si>
  <si>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</si>
  <si>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</si>
  <si>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</si>
  <si>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</si>
  <si>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</si>
  <si>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</si>
  <si>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</si>
  <si>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</si>
  <si>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</si>
  <si>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</si>
  <si>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</si>
  <si>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</si>
  <si>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</si>
  <si>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</si>
  <si>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</si>
  <si>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</si>
  <si>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</si>
  <si>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</si>
  <si>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</si>
  <si>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</si>
  <si>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</si>
  <si>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</si>
  <si>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</si>
  <si>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</si>
  <si>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</si>
  <si>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</si>
  <si>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</si>
  <si>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</si>
  <si>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</si>
  <si>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</si>
  <si>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</si>
  <si>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</si>
  <si>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</si>
  <si>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</si>
  <si>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</si>
  <si>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</si>
  <si>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</si>
  <si>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</si>
  <si>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</si>
  <si>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</si>
  <si>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</si>
  <si>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</si>
  <si>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</si>
  <si>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</si>
  <si>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</si>
  <si>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</si>
  <si>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</si>
  <si>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</si>
  <si>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</si>
  <si>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</si>
  <si>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</si>
  <si>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</si>
  <si>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</si>
  <si>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</si>
  <si>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</si>
  <si>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</si>
  <si>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</si>
  <si>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</si>
  <si>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</si>
  <si>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</si>
  <si>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</si>
  <si>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</si>
  <si>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</si>
  <si>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</si>
  <si>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</si>
  <si>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</si>
  <si>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</si>
  <si>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</si>
  <si>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</si>
  <si>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</si>
  <si>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</si>
  <si>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</si>
  <si>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</si>
  <si>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</si>
  <si>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</si>
  <si>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</si>
  <si>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</si>
  <si>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</si>
  <si>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</si>
  <si>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</si>
  <si>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</si>
  <si>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</si>
  <si>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</si>
  <si>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</si>
  <si>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</si>
  <si>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</si>
  <si>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</si>
  <si>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</si>
  <si>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</si>
  <si>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</si>
  <si>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</si>
  <si>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</si>
  <si>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</si>
  <si>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</si>
  <si>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</si>
  <si>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</si>
  <si>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</si>
  <si>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</si>
  <si>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</si>
  <si>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</si>
  <si>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</si>
  <si>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</si>
  <si>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</si>
  <si>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</si>
  <si>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</si>
  <si>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</si>
  <si>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</si>
  <si>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</si>
  <si>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</si>
  <si>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</si>
  <si>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</si>
  <si>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</si>
  <si>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</si>
  <si>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</si>
  <si>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</si>
  <si>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</si>
  <si>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</si>
  <si>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</si>
  <si>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</si>
  <si>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</si>
  <si>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</si>
  <si>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</si>
  <si>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</si>
  <si>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</si>
  <si>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</si>
  <si>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</si>
  <si>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</si>
  <si>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</si>
  <si>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</si>
  <si>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</si>
  <si>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</si>
  <si>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</si>
  <si>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</si>
  <si>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</si>
  <si>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</si>
  <si>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</si>
  <si>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</si>
  <si>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</si>
  <si>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</si>
  <si>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</si>
  <si>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</si>
  <si>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</si>
  <si>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</si>
  <si>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</si>
  <si>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</si>
  <si>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</si>
  <si>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</si>
  <si>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</si>
  <si>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</si>
  <si>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</si>
  <si>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</si>
  <si>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</si>
  <si>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</si>
  <si>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</si>
  <si>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</si>
  <si>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</si>
  <si>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</si>
  <si>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</si>
  <si>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</si>
  <si>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</si>
  <si>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</si>
  <si>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</si>
  <si>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</si>
  <si>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</si>
  <si>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</si>
  <si>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</si>
  <si>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</si>
  <si>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</si>
  <si>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</si>
  <si>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</si>
  <si>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</si>
  <si>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</si>
  <si>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</si>
  <si>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</si>
  <si>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</si>
  <si>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</si>
  <si>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</si>
  <si>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</si>
  <si>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</si>
  <si>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</si>
  <si>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</si>
  <si>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</si>
  <si>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</si>
  <si>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</si>
  <si>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</si>
  <si>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</si>
  <si>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</si>
  <si>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</si>
  <si>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</si>
  <si>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</si>
  <si>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</si>
  <si>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</si>
  <si>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</si>
  <si>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</si>
  <si>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</si>
  <si>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</si>
  <si>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</si>
  <si>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</si>
  <si>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</si>
  <si>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</si>
  <si>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</si>
  <si>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</si>
  <si>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</si>
  <si>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</si>
  <si>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</si>
  <si>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</si>
  <si>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</si>
  <si>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</si>
  <si>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</si>
  <si>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</si>
  <si>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</si>
  <si>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</si>
  <si>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</si>
  <si>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</si>
  <si>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</si>
  <si>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</si>
  <si>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</si>
  <si>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</si>
  <si>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</si>
  <si>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</si>
  <si>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</si>
  <si>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</si>
  <si>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</si>
  <si>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</si>
  <si>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</si>
  <si>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</si>
  <si>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</si>
  <si>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</si>
  <si>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</si>
  <si>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</si>
  <si>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</si>
  <si>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</si>
  <si>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</si>
  <si>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</si>
  <si>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</si>
  <si>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</si>
  <si>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</si>
  <si>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</si>
  <si>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</si>
  <si>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</si>
  <si>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</si>
  <si>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</si>
  <si>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</si>
  <si>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</si>
  <si>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</si>
  <si>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</si>
  <si>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</si>
  <si>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</si>
  <si>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</si>
  <si>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</si>
  <si>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</si>
  <si>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</si>
  <si>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</si>
  <si>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</si>
  <si>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</si>
  <si>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</si>
  <si>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</si>
  <si>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</si>
  <si>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</si>
  <si>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</si>
  <si>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</si>
  <si>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</si>
  <si>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</si>
  <si>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</si>
  <si>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</si>
  <si>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</si>
  <si>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</si>
  <si>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</si>
  <si>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</si>
  <si>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</si>
  <si>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</si>
  <si>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</si>
  <si>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</si>
  <si>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</si>
  <si>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</si>
  <si>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</si>
  <si>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</si>
  <si>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</si>
  <si>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</si>
  <si>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</si>
  <si>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</si>
  <si>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</si>
  <si>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</si>
  <si>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</si>
  <si>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</si>
  <si>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</si>
  <si>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</si>
  <si>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</si>
  <si>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</si>
  <si>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</si>
  <si>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</si>
  <si>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</si>
  <si>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</si>
  <si>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</si>
  <si>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</si>
  <si>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</si>
  <si>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</si>
  <si>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</si>
  <si>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</si>
  <si>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</si>
  <si>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</si>
  <si>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</si>
  <si>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</si>
  <si>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</si>
  <si>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</si>
  <si>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</si>
  <si>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</si>
  <si>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</si>
  <si>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</si>
  <si>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</si>
  <si>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</si>
  <si>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</si>
  <si>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</si>
  <si>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</si>
  <si>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</si>
  <si>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</si>
  <si>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</si>
  <si>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</si>
  <si>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</si>
  <si>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</si>
  <si>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</si>
  <si>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</si>
  <si>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</si>
  <si>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</si>
  <si>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</si>
  <si>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</si>
  <si>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</si>
  <si>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</si>
  <si>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</si>
  <si>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</si>
  <si>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</si>
  <si>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</si>
  <si>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</si>
  <si>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</si>
  <si>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</si>
  <si>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</si>
  <si>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</si>
  <si>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</si>
  <si>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</si>
  <si>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</si>
  <si>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</si>
  <si>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</si>
  <si>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</si>
  <si>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</si>
  <si>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</si>
  <si>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</si>
  <si>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</si>
  <si>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</si>
  <si>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</si>
  <si>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</si>
  <si>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</si>
  <si>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</si>
  <si>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</si>
  <si>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</si>
  <si>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</si>
  <si>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</si>
  <si>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</si>
  <si>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</si>
  <si>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</si>
  <si>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</si>
  <si>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</si>
  <si>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</si>
  <si>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</si>
  <si>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</si>
  <si>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</si>
  <si>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</si>
  <si>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</si>
  <si>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</si>
  <si>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</si>
  <si>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</si>
  <si>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</si>
  <si>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</si>
  <si>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</si>
  <si>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</si>
  <si>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</si>
  <si>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</si>
  <si>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</si>
  <si>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</si>
  <si>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</si>
  <si>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</si>
  <si>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</si>
  <si>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</si>
  <si>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</si>
  <si>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</si>
  <si>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</si>
  <si>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</si>
  <si>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</si>
  <si>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</si>
  <si>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</si>
  <si>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</si>
  <si>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</si>
  <si>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</si>
  <si>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</si>
  <si>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</si>
  <si>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</si>
  <si>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</si>
  <si>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</si>
  <si>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</si>
  <si>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</si>
  <si>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</si>
  <si>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</si>
  <si>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</si>
  <si>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</si>
  <si>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</si>
  <si>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</si>
  <si>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</si>
  <si>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</si>
  <si>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</si>
  <si>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</si>
  <si>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</si>
  <si>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</si>
  <si>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</si>
  <si>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</si>
  <si>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</si>
  <si>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</si>
  <si>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</si>
  <si>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</si>
  <si>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</si>
  <si>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</si>
  <si>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</si>
  <si>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</si>
  <si>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</si>
  <si>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</si>
  <si>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</si>
  <si>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</si>
  <si>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</si>
  <si>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</si>
  <si>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</si>
  <si>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</si>
  <si>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</si>
  <si>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</si>
  <si>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</si>
  <si>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</si>
  <si>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</si>
  <si>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</si>
  <si>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</si>
  <si>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</si>
  <si>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</si>
  <si>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</si>
  <si>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</si>
  <si>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</si>
  <si>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</si>
  <si>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</si>
  <si>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</si>
  <si>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</si>
  <si>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</si>
  <si>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</si>
  <si>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</si>
  <si>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</si>
  <si>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</si>
  <si>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</si>
  <si>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</si>
  <si>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</si>
  <si>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</si>
  <si>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</si>
  <si>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</si>
  <si>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</si>
  <si>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</si>
  <si>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</si>
  <si>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</si>
  <si>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</si>
  <si>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</si>
  <si>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</si>
  <si>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</si>
  <si>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</si>
  <si>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</si>
  <si>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</si>
  <si>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</si>
  <si>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</si>
  <si>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</si>
  <si>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</si>
  <si>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</si>
  <si>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</si>
  <si>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</si>
  <si>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</si>
  <si>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</si>
  <si>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</si>
  <si>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</si>
  <si>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</si>
  <si>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</si>
  <si>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</si>
  <si>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</si>
  <si>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</si>
  <si>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</si>
  <si>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</si>
  <si>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</si>
  <si>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</si>
  <si>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</si>
  <si>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</si>
  <si>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</si>
  <si>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</si>
  <si>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</si>
  <si>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</si>
  <si>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</si>
  <si>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</si>
  <si>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</si>
  <si>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</si>
  <si>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</si>
  <si>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</si>
  <si>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</si>
  <si>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</si>
  <si>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</si>
  <si>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</si>
  <si>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</si>
  <si>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</si>
  <si>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</si>
  <si>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</si>
  <si>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</si>
  <si>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</si>
  <si>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</si>
  <si>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</si>
  <si>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</si>
  <si>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</si>
  <si>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</si>
  <si>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</si>
  <si>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</si>
  <si>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</si>
  <si>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</si>
  <si>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</si>
  <si>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</si>
  <si>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</si>
  <si>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</si>
  <si>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</si>
  <si>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</si>
  <si>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</si>
  <si>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</si>
  <si>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</si>
  <si>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</si>
  <si>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</si>
  <si>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</si>
  <si>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</si>
  <si>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</si>
  <si>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</si>
  <si>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</si>
  <si>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</si>
  <si>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</si>
  <si>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</si>
  <si>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</si>
  <si>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</si>
  <si>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</si>
  <si>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</si>
  <si>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</si>
  <si>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</si>
  <si>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</si>
  <si>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</si>
  <si>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</si>
  <si>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</si>
  <si>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</si>
  <si>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</si>
  <si>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</si>
  <si>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</si>
  <si>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</si>
  <si>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</si>
  <si>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</si>
  <si>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</si>
  <si>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</si>
  <si>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</si>
  <si>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</si>
  <si>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</si>
  <si>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</si>
  <si>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</si>
  <si>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</si>
  <si>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</si>
  <si>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</si>
  <si>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</si>
  <si>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</si>
  <si>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</si>
  <si>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</si>
  <si>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</si>
  <si>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</si>
  <si>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</si>
  <si>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</si>
  <si>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</si>
  <si>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</si>
  <si>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</si>
  <si>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</si>
  <si>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</si>
  <si>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</si>
  <si>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</si>
  <si>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</si>
  <si>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</si>
  <si>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</si>
  <si>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</si>
  <si>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</si>
  <si>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</si>
  <si>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</si>
  <si>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</si>
  <si>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</si>
  <si>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</si>
  <si>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</si>
  <si>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</si>
  <si>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</si>
  <si>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</si>
  <si>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</si>
  <si>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</si>
  <si>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</si>
  <si>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</si>
  <si>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</si>
  <si>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</si>
  <si>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</si>
  <si>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</si>
  <si>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</si>
  <si>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</si>
  <si>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</si>
  <si>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</si>
  <si>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</si>
  <si>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</si>
  <si>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</si>
  <si>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</si>
  <si>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</si>
  <si>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</si>
  <si>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</si>
  <si>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</si>
  <si>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</si>
  <si>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</si>
  <si>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</si>
  <si>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</si>
  <si>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</si>
  <si>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</si>
  <si>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</si>
  <si>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</si>
  <si>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</si>
  <si>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</si>
  <si>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</si>
  <si>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</si>
  <si>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</si>
  <si>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</si>
  <si>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</si>
  <si>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</si>
  <si>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</si>
  <si>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</si>
  <si>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</si>
  <si>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</si>
  <si>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</si>
  <si>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</si>
  <si>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</si>
  <si>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</si>
  <si>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</si>
  <si>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</si>
  <si>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</si>
  <si>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</si>
  <si>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</si>
  <si>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</si>
  <si>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</si>
  <si>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</si>
  <si>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</si>
  <si>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</si>
  <si>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</si>
  <si>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</si>
  <si>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</si>
  <si>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</si>
  <si>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</si>
  <si>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</si>
  <si>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</si>
  <si>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</si>
  <si>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</si>
  <si>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</si>
  <si>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</si>
  <si>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</si>
  <si>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</si>
  <si>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</si>
  <si>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</si>
  <si>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</si>
  <si>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</si>
  <si>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</si>
  <si>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</si>
  <si>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</si>
  <si>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</si>
  <si>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</si>
  <si>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</si>
  <si>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</si>
  <si>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</si>
  <si>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</si>
  <si>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</si>
  <si>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</si>
  <si>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</si>
  <si>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</si>
  <si>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</si>
  <si>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</si>
  <si>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</si>
  <si>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</si>
  <si>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</si>
  <si>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</si>
  <si>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</si>
  <si>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</si>
  <si>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</si>
  <si>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</si>
  <si>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</si>
  <si>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</si>
  <si>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</si>
  <si>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</si>
  <si>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</si>
  <si>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</si>
  <si>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</si>
  <si>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</si>
  <si>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</si>
  <si>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</si>
  <si>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</si>
  <si>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</si>
  <si>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</si>
  <si>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</si>
  <si>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</si>
  <si>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</si>
  <si>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</si>
  <si>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</si>
  <si>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</si>
  <si>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</si>
  <si>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</si>
  <si>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</si>
  <si>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</si>
  <si>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</si>
  <si>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</si>
  <si>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</si>
  <si>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</si>
  <si>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</si>
  <si>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</si>
  <si>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</si>
  <si>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</si>
  <si>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</si>
  <si>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</si>
  <si>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</si>
  <si>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</si>
  <si>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</si>
  <si>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</si>
  <si>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</si>
  <si>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</si>
  <si>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</si>
  <si>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</si>
  <si>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</si>
  <si>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</si>
  <si>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</si>
  <si>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</si>
  <si>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</si>
  <si>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</si>
  <si>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</si>
  <si>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</si>
  <si>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</si>
  <si>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</si>
  <si>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</si>
  <si>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</si>
  <si>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</si>
  <si>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</si>
  <si>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</si>
  <si>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</si>
  <si>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</si>
  <si>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</si>
  <si>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</si>
  <si>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</si>
  <si>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</si>
  <si>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</si>
  <si>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</si>
  <si>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</si>
  <si>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</si>
  <si>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</si>
  <si>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</si>
  <si>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</si>
  <si>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</si>
  <si>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</si>
  <si>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</si>
  <si>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</si>
  <si>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</si>
  <si>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</si>
  <si>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</si>
  <si>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</si>
  <si>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</si>
  <si>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</si>
  <si>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</si>
  <si>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</si>
  <si>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</si>
  <si>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</si>
  <si>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</si>
  <si>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</si>
  <si>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</si>
  <si>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</si>
  <si>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</si>
  <si>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</si>
  <si>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</si>
  <si>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</si>
  <si>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</si>
  <si>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</si>
  <si>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</si>
  <si>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</si>
  <si>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</si>
  <si>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</si>
  <si>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</si>
  <si>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</si>
  <si>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</si>
  <si>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</si>
  <si>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</si>
  <si>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</si>
  <si>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</si>
  <si>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</si>
  <si>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</si>
  <si>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</si>
  <si>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</si>
  <si>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</si>
  <si>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</si>
  <si>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</si>
  <si>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</si>
  <si>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</si>
  <si>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</si>
  <si>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</si>
  <si>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</si>
  <si>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</si>
  <si>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</si>
  <si>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</si>
  <si>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</si>
  <si>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</si>
  <si>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</si>
  <si>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</si>
  <si>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</si>
  <si>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</si>
  <si>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</si>
  <si>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</si>
  <si>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</si>
  <si>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</si>
  <si>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</si>
  <si>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</si>
  <si>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</si>
  <si>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</si>
  <si>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</si>
  <si>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</si>
  <si>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</si>
  <si>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</si>
  <si>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</si>
  <si>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</si>
  <si>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</si>
  <si>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</si>
  <si>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</si>
  <si>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</si>
  <si>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</si>
  <si>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</si>
  <si>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</si>
  <si>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</si>
  <si>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</si>
  <si>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</si>
  <si>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</si>
  <si>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</si>
  <si>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</si>
  <si>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</si>
  <si>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</si>
  <si>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</si>
  <si>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</si>
  <si>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</si>
  <si>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</si>
  <si>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</si>
  <si>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</si>
  <si>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</si>
  <si>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</si>
  <si>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</si>
  <si>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</si>
  <si>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</si>
  <si>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</si>
  <si>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</si>
  <si>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</si>
  <si>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</si>
  <si>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</si>
  <si>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</si>
  <si>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</si>
  <si>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</si>
  <si>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</si>
  <si>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</si>
  <si>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</si>
  <si>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</si>
  <si>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</si>
  <si>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</si>
  <si>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</si>
  <si>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</si>
  <si>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</si>
  <si>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</si>
  <si>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</si>
  <si>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</si>
  <si>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</si>
  <si>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</si>
  <si>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</si>
  <si>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</si>
  <si>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</si>
  <si>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</si>
  <si>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</si>
  <si>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</si>
  <si>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</si>
  <si>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</si>
  <si>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</si>
  <si>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</si>
  <si>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</si>
  <si>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</si>
  <si>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</si>
  <si>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</si>
  <si>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</si>
  <si>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</si>
  <si>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</si>
  <si>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</si>
  <si>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</si>
  <si>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</si>
  <si>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</si>
  <si>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</si>
  <si>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</si>
  <si>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</si>
  <si>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</si>
  <si>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</si>
  <si>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</si>
  <si>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</si>
  <si>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</si>
  <si>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</si>
  <si>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</si>
  <si>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</si>
  <si>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</si>
  <si>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</si>
  <si>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</si>
  <si>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</si>
  <si>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</si>
  <si>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</si>
  <si>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</si>
  <si>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</si>
  <si>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</si>
  <si>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</si>
  <si>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</si>
  <si>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</si>
  <si>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</si>
  <si>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</si>
  <si>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</si>
  <si>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</si>
  <si>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</si>
  <si>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</si>
  <si>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</si>
  <si>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</si>
  <si>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</si>
  <si>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</si>
  <si>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</si>
  <si>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</si>
  <si>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</si>
  <si>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</si>
  <si>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</si>
  <si>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</si>
  <si>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</si>
  <si>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</si>
  <si>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</si>
  <si>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</si>
  <si>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</si>
  <si>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</si>
  <si>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</si>
  <si>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</si>
  <si>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</si>
  <si>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</si>
  <si>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</si>
  <si>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</si>
  <si>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</si>
  <si>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</si>
  <si>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</si>
  <si>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</si>
  <si>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</si>
  <si>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</si>
  <si>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</si>
  <si>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</si>
  <si>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</si>
  <si>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</si>
  <si>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</si>
  <si>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</si>
  <si>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</si>
  <si>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</si>
  <si>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</si>
  <si>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</si>
  <si>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</si>
  <si>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</si>
  <si>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</si>
  <si>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</si>
  <si>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</si>
  <si>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</si>
  <si>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</si>
  <si>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</si>
  <si>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</si>
  <si>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</si>
  <si>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</si>
  <si>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</si>
  <si>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</si>
  <si>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</si>
  <si>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</si>
  <si>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</si>
  <si>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</si>
  <si>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</si>
  <si>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</si>
  <si>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</si>
  <si>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</si>
  <si>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</si>
  <si>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</si>
  <si>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</si>
  <si>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</si>
  <si>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</si>
  <si>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</si>
  <si>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</si>
  <si>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</si>
  <si>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</si>
  <si>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</si>
  <si>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</si>
  <si>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</si>
  <si>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</si>
  <si>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</si>
  <si>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</si>
  <si>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</si>
  <si>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</si>
  <si>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</si>
  <si>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</si>
  <si>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</si>
  <si>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</si>
  <si>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</si>
  <si>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</si>
  <si>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</si>
  <si>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</si>
  <si>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</si>
  <si>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</si>
  <si>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</si>
  <si>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</si>
  <si>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</si>
  <si>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</si>
  <si>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</si>
  <si>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</si>
  <si>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</si>
  <si>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</si>
  <si>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</si>
  <si>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</si>
  <si>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</si>
  <si>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</si>
  <si>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</si>
  <si>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</si>
  <si>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</si>
  <si>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</si>
  <si>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</si>
  <si>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</si>
  <si>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</si>
  <si>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</si>
  <si>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</si>
  <si>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</si>
  <si>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</si>
  <si>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</si>
  <si>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</si>
  <si>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</si>
  <si>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</si>
  <si>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</si>
  <si>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</si>
  <si>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</si>
  <si>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</si>
  <si>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</si>
  <si>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</si>
  <si>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</si>
  <si>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</si>
  <si>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</si>
  <si>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</si>
  <si>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</si>
  <si>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</si>
  <si>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</si>
  <si>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</si>
  <si>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</si>
  <si>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</si>
  <si>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</si>
  <si>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</si>
  <si>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</si>
  <si>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</si>
  <si>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</si>
  <si>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</si>
  <si>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</si>
  <si>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</si>
  <si>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</si>
  <si>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</si>
  <si>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</si>
  <si>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</si>
  <si>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</si>
  <si>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</si>
  <si>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</si>
  <si>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</si>
  <si>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</si>
  <si>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</si>
  <si>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</si>
  <si>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</si>
  <si>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</si>
  <si>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</si>
  <si>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</si>
  <si>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</si>
  <si>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</si>
  <si>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</si>
  <si>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</si>
  <si>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</si>
  <si>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</si>
  <si>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</si>
  <si>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</si>
  <si>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</si>
  <si>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</si>
  <si>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</si>
  <si>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</si>
  <si>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</si>
  <si>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</si>
  <si>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</si>
  <si>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</si>
  <si>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</si>
  <si>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</si>
  <si>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</si>
  <si>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</si>
  <si>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</si>
  <si>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</si>
  <si>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</si>
  <si>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</si>
  <si>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</si>
  <si>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</si>
  <si>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</si>
  <si>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</si>
  <si>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</si>
  <si>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</si>
  <si>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</si>
  <si>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</si>
  <si>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</si>
  <si>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</si>
  <si>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</si>
  <si>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</si>
  <si>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</si>
  <si>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</si>
  <si>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</si>
  <si>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</si>
  <si>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</si>
  <si>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</si>
  <si>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</si>
  <si>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</si>
  <si>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</si>
  <si>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</si>
  <si>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</si>
  <si>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</si>
  <si>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</si>
  <si>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</si>
  <si>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</si>
  <si>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</si>
  <si>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</si>
  <si>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</si>
  <si>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</si>
  <si>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</si>
  <si>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</si>
  <si>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</si>
  <si>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</si>
  <si>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</si>
  <si>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</si>
  <si>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</si>
  <si>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</si>
  <si>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</si>
  <si>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</si>
  <si>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</si>
  <si>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</si>
  <si>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</si>
  <si>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</si>
  <si>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</si>
  <si>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</si>
  <si>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</si>
  <si>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</si>
  <si>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</si>
  <si>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</si>
  <si>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</si>
  <si>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</si>
  <si>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</si>
  <si>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</si>
  <si>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</si>
  <si>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</si>
  <si>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</si>
  <si>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</si>
  <si>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</si>
  <si>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</si>
  <si>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</si>
  <si>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</si>
  <si>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</si>
  <si>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</si>
  <si>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</si>
  <si>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</si>
  <si>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</si>
  <si>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</si>
  <si>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</si>
  <si>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</si>
  <si>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</si>
  <si>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</si>
  <si>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</si>
  <si>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</si>
  <si>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</si>
  <si>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</si>
  <si>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</si>
  <si>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</si>
  <si>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</si>
  <si>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</si>
  <si>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</si>
  <si>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</si>
  <si>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</si>
  <si>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</si>
  <si>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</si>
  <si>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</si>
  <si>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</si>
  <si>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</si>
  <si>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</si>
  <si>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</si>
  <si>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</si>
  <si>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</si>
  <si>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</si>
  <si>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</si>
  <si>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</si>
  <si>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</si>
  <si>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</si>
  <si>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</si>
  <si>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</si>
  <si>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</si>
  <si>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</si>
  <si>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</si>
  <si>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</si>
  <si>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</si>
  <si>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</si>
  <si>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</si>
  <si>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</si>
  <si>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</si>
  <si>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</si>
  <si>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</si>
  <si>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</si>
  <si>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</si>
  <si>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</si>
  <si>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</si>
  <si>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</si>
  <si>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</si>
  <si>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</si>
  <si>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</si>
  <si>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</si>
  <si>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</si>
  <si>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</si>
  <si>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</si>
  <si>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</si>
  <si>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</si>
  <si>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</si>
  <si>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</si>
  <si>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</si>
  <si>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</si>
  <si>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</si>
  <si>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</si>
  <si>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</si>
  <si>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</si>
  <si>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</si>
  <si>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</si>
  <si>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</si>
  <si>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</si>
  <si>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</si>
  <si>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</si>
  <si>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</si>
  <si>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</si>
  <si>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</si>
  <si>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</si>
  <si>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</si>
  <si>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</si>
  <si>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</si>
  <si>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</si>
  <si>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</si>
  <si>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</si>
  <si>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</si>
  <si>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</si>
  <si>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</si>
  <si>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</si>
  <si>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</si>
  <si>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</si>
  <si>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</si>
  <si>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</si>
  <si>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</si>
  <si>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</si>
  <si>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</si>
  <si>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</si>
  <si>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</si>
  <si>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</si>
  <si>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</si>
  <si>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</si>
  <si>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</si>
  <si>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</si>
  <si>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</si>
  <si>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</si>
  <si>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</si>
  <si>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</si>
  <si>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</si>
  <si>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</si>
  <si>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</si>
  <si>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</si>
  <si>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</si>
  <si>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</si>
  <si>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</si>
  <si>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</si>
  <si>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</si>
  <si>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</si>
  <si>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</si>
  <si>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</si>
  <si>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</si>
  <si>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</si>
  <si>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</si>
  <si>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</si>
  <si>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</si>
  <si>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</si>
  <si>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</si>
  <si>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</si>
  <si>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</si>
  <si>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</si>
  <si>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</si>
  <si>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</si>
  <si>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</si>
  <si>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</si>
  <si>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</si>
  <si>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</si>
  <si>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</si>
  <si>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</si>
  <si>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</si>
  <si>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</si>
  <si>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</si>
  <si>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</si>
  <si>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</si>
  <si>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</si>
  <si>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</si>
  <si>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</si>
  <si>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</si>
  <si>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</si>
  <si>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</si>
  <si>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</si>
  <si>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</si>
  <si>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</si>
  <si>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</si>
  <si>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</si>
  <si>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</si>
  <si>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</si>
  <si>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</si>
  <si>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</si>
  <si>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</si>
  <si>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</si>
  <si>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</si>
  <si>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</si>
  <si>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</si>
  <si>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</si>
  <si>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</si>
  <si>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</si>
  <si>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</si>
  <si>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</si>
  <si>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</si>
  <si>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</si>
  <si>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</si>
  <si>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</si>
  <si>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</si>
  <si>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</si>
  <si>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</si>
  <si>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</si>
  <si>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</si>
  <si>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</si>
  <si>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</si>
  <si>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</si>
  <si>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</si>
  <si>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</si>
  <si>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</si>
  <si>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</si>
  <si>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</si>
  <si>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</si>
  <si>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</si>
  <si>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</si>
  <si>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</si>
  <si>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</si>
  <si>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</si>
  <si>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</si>
  <si>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</si>
  <si>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</si>
  <si>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</si>
  <si>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</si>
  <si>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</si>
  <si>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</si>
  <si>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</si>
  <si>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</si>
  <si>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</si>
  <si>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</si>
  <si>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</si>
  <si>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</si>
  <si>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</si>
  <si>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</si>
  <si>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</si>
  <si>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</si>
  <si>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</si>
  <si>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</si>
  <si>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</si>
  <si>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</si>
  <si>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</si>
  <si>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</si>
  <si>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</si>
  <si>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</si>
  <si>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</si>
  <si>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</si>
  <si>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</si>
  <si>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</si>
  <si>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</si>
  <si>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</si>
  <si>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</si>
  <si>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</si>
  <si>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</si>
  <si>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</si>
  <si>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</si>
  <si>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</si>
  <si>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</si>
  <si>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</si>
  <si>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</si>
  <si>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</si>
  <si>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</si>
  <si>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</si>
  <si>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</si>
  <si>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</si>
  <si>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</si>
  <si>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</si>
  <si>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</si>
  <si>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</si>
  <si>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</si>
  <si>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</si>
  <si>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</si>
  <si>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</si>
  <si>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</si>
  <si>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</si>
  <si>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</si>
  <si>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</si>
  <si>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</si>
  <si>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</si>
  <si>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</si>
  <si>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</si>
  <si>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</si>
  <si>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</si>
  <si>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</si>
  <si>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</si>
  <si>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</si>
  <si>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</si>
  <si>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</si>
  <si>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</si>
  <si>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</si>
  <si>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</si>
  <si>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</si>
  <si>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</si>
  <si>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</si>
  <si>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</si>
  <si>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</si>
  <si>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</si>
  <si>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</si>
  <si>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</si>
  <si>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</si>
  <si>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</si>
  <si>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</si>
  <si>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</si>
  <si>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</si>
  <si>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</si>
  <si>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</si>
  <si>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</si>
  <si>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</si>
  <si>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</si>
  <si>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</si>
  <si>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</si>
  <si>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</si>
  <si>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</si>
  <si>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</si>
  <si>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</si>
  <si>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</si>
  <si>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</si>
  <si>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</si>
  <si>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</si>
  <si>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</si>
  <si>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</si>
  <si>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</si>
  <si>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</si>
  <si>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</si>
  <si>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</si>
  <si>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</si>
  <si>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</si>
  <si>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</si>
  <si>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</si>
  <si>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</si>
  <si>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</si>
  <si>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</si>
  <si>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</si>
  <si>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</si>
  <si>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</si>
  <si>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</si>
  <si>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</si>
  <si>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</si>
  <si>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</si>
  <si>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</si>
  <si>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</si>
  <si>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</si>
  <si>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</si>
  <si>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</si>
  <si>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</si>
  <si>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</si>
  <si>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</si>
  <si>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</si>
  <si>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</si>
  <si>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</si>
  <si>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</si>
  <si>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</si>
  <si>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</si>
  <si>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</si>
  <si>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</si>
  <si>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</si>
  <si>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</si>
  <si>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</si>
  <si>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</si>
  <si>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</si>
  <si>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</si>
  <si>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</si>
  <si>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</si>
  <si>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</si>
  <si>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</si>
  <si>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</si>
  <si>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</si>
  <si>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</si>
  <si>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</si>
  <si>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</si>
  <si>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</si>
  <si>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</si>
  <si>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</si>
  <si>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</si>
  <si>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</si>
  <si>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</si>
  <si>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</si>
  <si>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</si>
  <si>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</si>
  <si>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</si>
  <si>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</si>
  <si>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</si>
  <si>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</si>
  <si>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</si>
  <si>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</si>
  <si>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</si>
  <si>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</si>
  <si>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</si>
  <si>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</si>
  <si>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</si>
  <si>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</si>
  <si>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</si>
  <si>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</si>
  <si>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</si>
  <si>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</si>
  <si>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</si>
  <si>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</si>
  <si>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</si>
  <si>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</si>
  <si>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</si>
  <si>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</si>
  <si>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</si>
  <si>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</si>
  <si>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</si>
  <si>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</si>
  <si>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</si>
  <si>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</si>
  <si>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</si>
  <si>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</si>
  <si>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</si>
  <si>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</si>
  <si>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</si>
  <si>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</si>
  <si>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</si>
  <si>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</si>
  <si>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</si>
  <si>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</si>
  <si>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</si>
  <si>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</si>
  <si>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</si>
  <si>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</si>
  <si>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</si>
  <si>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</si>
  <si>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</si>
  <si>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</si>
  <si>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</si>
  <si>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</si>
  <si>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</si>
  <si>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</si>
  <si>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</si>
  <si>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</si>
  <si>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</si>
  <si>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</si>
  <si>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</si>
  <si>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</si>
  <si>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</si>
  <si>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</si>
  <si>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</si>
  <si>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</si>
  <si>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</si>
  <si>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</si>
  <si>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</si>
  <si>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</si>
  <si>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</si>
  <si>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</si>
  <si>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</si>
  <si>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</si>
  <si>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</si>
  <si>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</si>
  <si>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</si>
  <si>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</si>
  <si>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</si>
  <si>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</si>
  <si>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</si>
  <si>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</si>
  <si>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</si>
  <si>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</si>
  <si>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</si>
  <si>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</si>
  <si>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</si>
  <si>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</si>
  <si>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</si>
  <si>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</si>
  <si>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</si>
  <si>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</si>
  <si>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</si>
  <si>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</si>
  <si>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</si>
  <si>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</si>
  <si>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</si>
  <si>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</si>
  <si>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</si>
  <si>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</si>
  <si>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</si>
  <si>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</si>
  <si>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</si>
  <si>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</si>
  <si>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</si>
  <si>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</si>
  <si>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</si>
  <si>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</si>
  <si>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</si>
  <si>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</si>
  <si>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</si>
  <si>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</si>
  <si>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</si>
  <si>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</si>
  <si>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</si>
  <si>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</si>
  <si>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</si>
  <si>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</si>
  <si>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</si>
  <si>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</si>
  <si>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</si>
  <si>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</si>
  <si>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</si>
  <si>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</si>
  <si>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</si>
  <si>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</si>
  <si>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</si>
  <si>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</si>
  <si>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</si>
  <si>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</si>
  <si>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</si>
  <si>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</si>
  <si>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</si>
  <si>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</si>
  <si>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</si>
  <si>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</si>
  <si>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</si>
  <si>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</si>
  <si>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</si>
  <si>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</si>
  <si>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</si>
  <si>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</si>
  <si>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</si>
  <si>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</si>
  <si>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</si>
  <si>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</si>
  <si>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</si>
  <si>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</si>
  <si>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</si>
  <si>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</si>
  <si>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</si>
  <si>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</si>
  <si>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</si>
  <si>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</si>
  <si>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</si>
  <si>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</si>
  <si>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</si>
  <si>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</si>
  <si>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</si>
  <si>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</si>
  <si>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</si>
  <si>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</si>
  <si>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</si>
  <si>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</si>
  <si>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</si>
  <si>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</si>
  <si>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</si>
  <si>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</si>
  <si>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</si>
  <si>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</si>
  <si>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</si>
  <si>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</si>
  <si>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</si>
  <si>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</si>
  <si>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</si>
  <si>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</si>
  <si>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</si>
  <si>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</si>
  <si>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</si>
  <si>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</si>
  <si>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</si>
  <si>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</si>
  <si>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</si>
  <si>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</si>
  <si>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</si>
  <si>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</si>
  <si>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</si>
  <si>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</si>
  <si>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</si>
  <si>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</si>
  <si>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</si>
  <si>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</si>
  <si>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</si>
  <si>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</si>
  <si>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</si>
  <si>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</si>
  <si>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</si>
  <si>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</si>
  <si>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</si>
  <si>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</si>
  <si>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</si>
  <si>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</si>
  <si>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</si>
  <si>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</si>
  <si>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</si>
  <si>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</si>
  <si>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</si>
  <si>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</si>
  <si>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</si>
  <si>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</si>
  <si>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</si>
  <si>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</si>
  <si>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</si>
  <si>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</si>
  <si>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</si>
  <si>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</si>
  <si>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</si>
  <si>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</si>
  <si>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</si>
  <si>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</si>
  <si>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</si>
  <si>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</si>
  <si>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</si>
  <si>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</si>
  <si>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</si>
  <si>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</si>
  <si>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</si>
  <si>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</si>
  <si>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</si>
  <si>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</si>
  <si>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</si>
  <si>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</si>
  <si>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</si>
  <si>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</si>
  <si>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</si>
  <si>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</si>
  <si>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</si>
  <si>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</si>
  <si>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</si>
  <si>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</si>
  <si>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</si>
  <si>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</si>
  <si>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</si>
  <si>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</si>
  <si>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</si>
  <si>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</si>
  <si>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</si>
  <si>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</si>
  <si>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</si>
  <si>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</si>
  <si>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</si>
  <si>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</si>
  <si>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</si>
  <si>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</si>
  <si>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</si>
  <si>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</si>
  <si>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</si>
  <si>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</si>
  <si>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</si>
  <si>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</si>
  <si>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</si>
  <si>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</si>
  <si>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</si>
  <si>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</si>
  <si>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</si>
  <si>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</si>
  <si>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</si>
  <si>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</si>
  <si>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</si>
  <si>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</si>
  <si>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</si>
  <si>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</si>
  <si>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</si>
  <si>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</si>
  <si>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</si>
  <si>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</si>
  <si>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</si>
  <si>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</si>
  <si>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</si>
  <si>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</si>
  <si>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</si>
  <si>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</si>
  <si>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</si>
  <si>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</si>
  <si>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</si>
  <si>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</si>
  <si>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</si>
  <si>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</si>
  <si>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</si>
  <si>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</si>
  <si>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</si>
  <si>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</si>
  <si>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</si>
  <si>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</si>
  <si>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</si>
  <si>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</si>
  <si>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</si>
  <si>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</si>
  <si>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</si>
  <si>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</si>
  <si>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</si>
  <si>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</si>
  <si>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</si>
  <si>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</si>
  <si>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</si>
  <si>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</si>
  <si>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</si>
  <si>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</si>
  <si>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</si>
  <si>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</si>
  <si>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</si>
  <si>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</si>
  <si>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</si>
  <si>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</si>
  <si>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</si>
  <si>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</si>
  <si>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</si>
  <si>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</si>
  <si>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</si>
  <si>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</si>
  <si>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</si>
  <si>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</si>
  <si>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</si>
  <si>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</si>
  <si>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</si>
  <si>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</si>
  <si>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</si>
  <si>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</si>
  <si>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</si>
  <si>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</si>
  <si>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</si>
  <si>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</si>
  <si>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</si>
  <si>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</si>
  <si>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</si>
  <si>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</si>
  <si>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</si>
  <si>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</si>
  <si>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</si>
  <si>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</si>
  <si>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</si>
  <si>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</si>
  <si>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</si>
  <si>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</si>
  <si>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</si>
  <si>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</si>
  <si>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</si>
  <si>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</si>
  <si>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</si>
  <si>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</si>
  <si>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</si>
  <si>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</si>
  <si>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</si>
  <si>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</si>
  <si>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</si>
  <si>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</si>
  <si>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</si>
  <si>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</si>
  <si>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</si>
  <si>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</si>
  <si>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</si>
  <si>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</si>
  <si>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</si>
  <si>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</si>
  <si>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</si>
  <si>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</si>
  <si>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</si>
  <si>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</si>
  <si>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</si>
  <si>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</si>
  <si>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</si>
  <si>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</si>
  <si>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</si>
  <si>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</si>
  <si>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</si>
  <si>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</si>
  <si>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</si>
  <si>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</si>
  <si>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</si>
  <si>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</si>
  <si>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</si>
  <si>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</si>
  <si>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</si>
  <si>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</si>
  <si>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</si>
  <si>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</si>
  <si>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</si>
  <si>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</si>
  <si>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</si>
  <si>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</si>
  <si>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</si>
  <si>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</si>
  <si>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</si>
  <si>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</si>
  <si>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</si>
  <si>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</si>
  <si>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</si>
  <si>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</si>
  <si>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</si>
  <si>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</si>
  <si>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</si>
  <si>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</si>
  <si>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</si>
  <si>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</si>
  <si>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</si>
  <si>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</si>
  <si>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</si>
  <si>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</si>
  <si>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</si>
  <si>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</si>
  <si>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</si>
  <si>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</si>
  <si>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</si>
  <si>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</si>
  <si>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</si>
  <si>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</si>
  <si>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</si>
  <si>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</si>
  <si>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</si>
  <si>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</si>
  <si>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</si>
  <si>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</si>
  <si>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</si>
  <si>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</si>
  <si>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</si>
  <si>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</si>
  <si>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</si>
  <si>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</si>
  <si>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</si>
  <si>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</si>
  <si>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</si>
  <si>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</si>
  <si>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</si>
  <si>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</si>
  <si>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</si>
  <si>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</si>
  <si>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</si>
  <si>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</si>
  <si>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</si>
  <si>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</si>
  <si>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</si>
  <si>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</si>
  <si>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</si>
  <si>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</si>
  <si>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</si>
  <si>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</si>
  <si>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</si>
  <si>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</si>
  <si>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</si>
  <si>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</si>
  <si>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</si>
  <si>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</si>
  <si>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</si>
  <si>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</si>
  <si>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</si>
  <si>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</si>
  <si>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</si>
  <si>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</si>
  <si>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</si>
  <si>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</si>
  <si>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</si>
  <si>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</si>
  <si>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</si>
  <si>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</si>
  <si>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</si>
  <si>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</si>
  <si>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</si>
  <si>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</si>
  <si>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</si>
  <si>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</si>
  <si>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</si>
  <si>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</si>
  <si>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</si>
  <si>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</si>
  <si>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</si>
  <si>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</si>
  <si>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</si>
  <si>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</si>
  <si>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</si>
  <si>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</si>
  <si>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</si>
  <si>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</si>
  <si>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</si>
  <si>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</si>
  <si>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</si>
  <si>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</si>
  <si>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</si>
  <si>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</si>
  <si>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</si>
  <si>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</si>
  <si>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</si>
  <si>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</si>
  <si>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</si>
  <si>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</si>
  <si>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</si>
  <si>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</si>
  <si>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</si>
  <si>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</si>
  <si>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</si>
  <si>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</si>
  <si>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</si>
  <si>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</si>
  <si>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</si>
  <si>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</si>
  <si>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</si>
  <si>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</si>
  <si>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</si>
  <si>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</si>
  <si>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</si>
  <si>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</si>
  <si>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</si>
  <si>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</si>
  <si>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</si>
  <si>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</si>
  <si>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</si>
  <si>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</si>
  <si>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</si>
  <si>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</si>
  <si>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</si>
  <si>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</si>
  <si>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</si>
  <si>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</si>
  <si>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</si>
  <si>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</si>
  <si>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</si>
  <si>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</si>
  <si>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</si>
  <si>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</si>
  <si>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</si>
  <si>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</si>
  <si>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</si>
  <si>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</si>
  <si>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</si>
  <si>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</si>
  <si>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</si>
  <si>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</si>
  <si>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</si>
  <si>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</si>
  <si>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</si>
  <si>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</si>
  <si>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</si>
  <si>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</si>
  <si>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</si>
  <si>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</si>
  <si>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</si>
  <si>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</si>
  <si>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</si>
  <si>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</si>
  <si>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</si>
  <si>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</si>
  <si>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</si>
  <si>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</si>
  <si>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</si>
  <si>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</si>
  <si>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</si>
  <si>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</si>
  <si>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</si>
  <si>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</si>
  <si>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</si>
  <si>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</si>
  <si>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</si>
  <si>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</si>
  <si>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</si>
  <si>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</si>
  <si>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</si>
  <si>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</si>
  <si>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</si>
  <si>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</si>
  <si>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</si>
  <si>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</si>
  <si>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</si>
  <si>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</si>
  <si>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</si>
  <si>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</si>
  <si>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</si>
  <si>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</si>
  <si>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</si>
  <si>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</si>
  <si>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</si>
  <si>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</si>
  <si>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</si>
  <si>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</si>
  <si>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</si>
  <si>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</si>
  <si>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</si>
  <si>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</si>
  <si>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</si>
  <si>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</si>
  <si>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</si>
  <si>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</si>
  <si>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</si>
  <si>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</si>
  <si>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</si>
  <si>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</si>
  <si>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</si>
  <si>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</si>
  <si>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</si>
  <si>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</si>
  <si>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</si>
  <si>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</si>
  <si>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</si>
  <si>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</si>
  <si>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</si>
  <si>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</si>
  <si>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</si>
  <si>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</si>
  <si>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</si>
  <si>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</si>
  <si>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</si>
  <si>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</si>
  <si>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</si>
  <si>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</si>
  <si>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</si>
  <si>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</si>
  <si>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</si>
  <si>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</si>
  <si>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</si>
  <si>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</si>
  <si>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</si>
  <si>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</si>
  <si>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</si>
  <si>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</si>
  <si>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</si>
  <si>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</si>
  <si>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</si>
  <si>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</si>
  <si>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</si>
  <si>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</si>
  <si>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</si>
  <si>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</si>
  <si>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</si>
  <si>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</si>
  <si>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</si>
  <si>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</si>
  <si>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</si>
  <si>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</si>
  <si>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</si>
  <si>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</si>
  <si>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</si>
  <si>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</si>
  <si>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</si>
  <si>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</si>
  <si>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</si>
  <si>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</si>
  <si>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</si>
  <si>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</si>
  <si>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</si>
  <si>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</si>
  <si>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</si>
  <si>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</si>
  <si>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</si>
  <si>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</si>
  <si>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</si>
  <si>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</si>
  <si>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</si>
  <si>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</si>
  <si>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</si>
  <si>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</si>
  <si>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</si>
  <si>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</si>
  <si>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</si>
  <si>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</si>
  <si>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</si>
  <si>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</si>
  <si>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</si>
  <si>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</si>
  <si>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</si>
  <si>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</si>
  <si>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</si>
  <si>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</si>
  <si>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</si>
  <si>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</si>
  <si>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</si>
  <si>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</si>
  <si>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</si>
  <si>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</si>
  <si>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</si>
  <si>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</si>
  <si>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</si>
  <si>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</si>
  <si>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</si>
  <si>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</si>
  <si>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</si>
  <si>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</si>
  <si>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</si>
  <si>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</si>
  <si>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</si>
  <si>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</si>
  <si>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</si>
  <si>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</si>
  <si>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</si>
  <si>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</si>
  <si>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</si>
  <si>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</si>
  <si>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</si>
  <si>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</si>
  <si>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</si>
  <si>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</si>
  <si>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</si>
  <si>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</si>
  <si>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</si>
  <si>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</si>
  <si>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</si>
  <si>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</si>
  <si>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</si>
  <si>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</si>
  <si>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</si>
  <si>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</si>
  <si>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</si>
  <si>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</si>
  <si>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</si>
  <si>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</si>
  <si>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</si>
  <si>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</si>
  <si>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</si>
  <si>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</si>
  <si>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</si>
  <si>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</si>
  <si>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</si>
  <si>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</si>
  <si>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</si>
  <si>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</si>
  <si>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</si>
  <si>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</si>
  <si>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</si>
  <si>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</si>
  <si>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</si>
  <si>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</si>
  <si>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</si>
  <si>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</si>
  <si>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</si>
  <si>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</si>
  <si>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</si>
  <si>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</si>
  <si>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</si>
  <si>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</si>
  <si>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</si>
  <si>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</si>
  <si>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</si>
  <si>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</si>
  <si>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</si>
  <si>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</si>
  <si>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</si>
  <si>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</si>
  <si>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</si>
  <si>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</si>
  <si>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</si>
  <si>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</si>
  <si>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</si>
  <si>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</si>
  <si>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</si>
  <si>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</si>
  <si>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</si>
  <si>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</si>
  <si>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</si>
  <si>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</si>
  <si>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</si>
  <si>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</si>
  <si>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</si>
  <si>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</si>
  <si>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</si>
  <si>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</si>
  <si>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</si>
  <si>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</si>
  <si>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</si>
  <si>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</si>
  <si>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</si>
  <si>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</si>
  <si>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</si>
  <si>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</si>
  <si>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</si>
  <si>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</si>
  <si>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</si>
  <si>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</si>
  <si>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</si>
  <si>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</si>
  <si>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</si>
  <si>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</si>
  <si>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</si>
  <si>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</si>
  <si>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</si>
  <si>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</si>
  <si>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</si>
  <si>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</si>
  <si>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</si>
  <si>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</si>
  <si>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</si>
  <si>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</si>
  <si>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</si>
  <si>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</si>
  <si>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</si>
  <si>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</si>
  <si>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</si>
  <si>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</si>
  <si>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</si>
  <si>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</si>
  <si>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</si>
  <si>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</si>
  <si>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</si>
  <si>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</si>
  <si>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</si>
  <si>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</si>
  <si>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</si>
  <si>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</si>
  <si>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</si>
  <si>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</si>
  <si>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</si>
  <si>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</si>
  <si>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</si>
  <si>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</si>
  <si>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</si>
  <si>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</si>
  <si>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</si>
  <si>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</si>
  <si>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</si>
  <si>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</si>
  <si>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</si>
  <si>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</si>
  <si>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</si>
  <si>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</si>
  <si>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</si>
  <si>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</si>
  <si>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</si>
  <si>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</si>
  <si>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</si>
  <si>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</si>
  <si>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</si>
  <si>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</si>
  <si>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</si>
  <si>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</si>
  <si>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</si>
  <si>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</si>
  <si>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</si>
  <si>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</si>
  <si>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</si>
  <si>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</si>
  <si>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</si>
  <si>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</si>
  <si>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</si>
  <si>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</si>
  <si>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</si>
  <si>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</si>
  <si>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</si>
  <si>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</si>
  <si>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</si>
  <si>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</si>
  <si>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</si>
  <si>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</si>
  <si>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</si>
  <si>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</si>
  <si>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</si>
  <si>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</si>
  <si>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</si>
  <si>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</si>
  <si>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</si>
  <si>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</si>
  <si>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</si>
  <si>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</si>
  <si>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</si>
  <si>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</si>
  <si>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</si>
  <si>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</si>
  <si>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</si>
  <si>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</si>
  <si>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</si>
  <si>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</si>
  <si>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</si>
  <si>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</si>
  <si>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</si>
  <si>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</si>
  <si>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</si>
  <si>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</si>
  <si>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</si>
  <si>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</si>
  <si>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</si>
  <si>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</si>
  <si>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</si>
  <si>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</si>
  <si>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</si>
  <si>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</si>
  <si>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</si>
  <si>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</si>
  <si>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</si>
  <si>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</si>
  <si>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</si>
  <si>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</si>
  <si>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</si>
  <si>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</si>
  <si>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</si>
  <si>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</si>
  <si>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</si>
  <si>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</si>
  <si>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</si>
  <si>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</si>
  <si>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</si>
  <si>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</si>
  <si>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</si>
  <si>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</si>
  <si>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</si>
  <si>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</si>
  <si>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</si>
  <si>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</si>
  <si>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</si>
  <si>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</si>
  <si>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</si>
  <si>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</si>
  <si>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</si>
  <si>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</si>
  <si>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</si>
  <si>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</si>
  <si>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</si>
  <si>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</si>
  <si>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</si>
  <si>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</si>
  <si>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</si>
  <si>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</si>
  <si>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</si>
  <si>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</si>
  <si>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</si>
  <si>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</si>
  <si>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</si>
  <si>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</si>
  <si>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</si>
  <si>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</si>
  <si>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</si>
  <si>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</si>
  <si>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</si>
  <si>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</si>
  <si>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</si>
  <si>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</si>
  <si>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</si>
  <si>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</si>
  <si>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</si>
  <si>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</si>
  <si>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</si>
  <si>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</si>
  <si>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</si>
  <si>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</si>
  <si>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</si>
  <si>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</si>
  <si>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</si>
  <si>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</si>
  <si>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</si>
  <si>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</si>
  <si>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</si>
  <si>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</si>
  <si>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</si>
  <si>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</si>
  <si>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</si>
  <si>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</si>
  <si>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</si>
  <si>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</si>
  <si>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</si>
  <si>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</si>
  <si>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</si>
  <si>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</si>
  <si>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</si>
  <si>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</si>
  <si>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</si>
  <si>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</si>
  <si>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</si>
  <si>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</si>
  <si>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</si>
  <si>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</si>
  <si>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</si>
  <si>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</si>
  <si>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</si>
  <si>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</si>
  <si>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</si>
  <si>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</si>
  <si>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</si>
  <si>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</si>
  <si>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</si>
  <si>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</si>
  <si>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</si>
  <si>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</si>
  <si>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</si>
  <si>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</si>
  <si>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</si>
  <si>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</si>
  <si>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</si>
  <si>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</si>
  <si>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</si>
  <si>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</si>
  <si>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</si>
  <si>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</si>
  <si>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</si>
  <si>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</si>
  <si>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</si>
  <si>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</si>
  <si>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</si>
  <si>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</si>
  <si>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</si>
  <si>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</si>
  <si>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</si>
  <si>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</si>
  <si>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</si>
  <si>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</si>
  <si>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</si>
  <si>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</si>
  <si>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</si>
  <si>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</si>
  <si>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</si>
  <si>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</si>
  <si>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</si>
  <si>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</si>
  <si>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</si>
  <si>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</si>
  <si>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</si>
  <si>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</si>
  <si>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</si>
  <si>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</si>
  <si>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</si>
  <si>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</si>
  <si>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</si>
  <si>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</si>
  <si>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</si>
  <si>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</si>
  <si>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</si>
  <si>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</si>
  <si>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</si>
  <si>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</si>
  <si>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</si>
  <si>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</si>
  <si>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</si>
  <si>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</si>
  <si>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</si>
  <si>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</si>
  <si>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</si>
  <si>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</si>
  <si>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</si>
  <si>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</si>
  <si>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</si>
  <si>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</si>
  <si>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</si>
  <si>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</si>
  <si>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</si>
  <si>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</si>
  <si>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</si>
  <si>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</si>
  <si>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</si>
  <si>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</si>
  <si>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</si>
  <si>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</si>
  <si>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</si>
  <si>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</si>
  <si>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</si>
  <si>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</si>
  <si>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</si>
  <si>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</si>
  <si>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</si>
  <si>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</si>
  <si>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</si>
  <si>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</si>
  <si>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</si>
  <si>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</si>
  <si>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</si>
  <si>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</si>
  <si>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</si>
  <si>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</si>
  <si>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</si>
  <si>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</si>
  <si>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</si>
  <si>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</si>
  <si>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</si>
  <si>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</si>
  <si>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</si>
  <si>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</si>
  <si>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</si>
  <si>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</si>
  <si>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</si>
  <si>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</si>
  <si>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</si>
  <si>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</si>
  <si>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</si>
  <si>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</si>
  <si>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</si>
  <si>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</si>
  <si>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</si>
  <si>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</si>
  <si>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</si>
  <si>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</si>
  <si>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</si>
  <si>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</si>
  <si>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</si>
  <si>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</si>
  <si>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</si>
  <si>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</si>
  <si>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</si>
  <si>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</si>
  <si>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</si>
  <si>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</si>
  <si>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</si>
  <si>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</si>
  <si>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</si>
  <si>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</si>
  <si>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</si>
  <si>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</si>
  <si>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</si>
  <si>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</si>
  <si>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</si>
  <si>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</si>
  <si>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</si>
  <si>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</si>
  <si>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</si>
  <si>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</si>
  <si>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</si>
  <si>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</si>
  <si>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</si>
  <si>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</si>
  <si>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</si>
  <si>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</si>
  <si>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</si>
  <si>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</si>
  <si>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</si>
  <si>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</si>
  <si>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</si>
  <si>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</si>
  <si>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</si>
  <si>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</si>
  <si>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</si>
  <si>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</si>
  <si>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</si>
  <si>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</si>
  <si>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</si>
  <si>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</si>
  <si>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</si>
  <si>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</si>
  <si>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</si>
  <si>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</si>
  <si>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</si>
  <si>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</si>
  <si>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</si>
  <si>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</si>
  <si>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</si>
  <si>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</si>
  <si>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</si>
  <si>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</si>
  <si>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</si>
  <si>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</si>
  <si>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</si>
  <si>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</si>
  <si>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</si>
  <si>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</si>
  <si>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</si>
  <si>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</si>
  <si>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</si>
  <si>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</si>
  <si>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</si>
  <si>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</si>
  <si>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</si>
  <si>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</si>
  <si>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</si>
  <si>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</si>
  <si>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</si>
  <si>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</si>
  <si>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</si>
  <si>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</si>
  <si>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</si>
  <si>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</si>
  <si>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</si>
  <si>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</si>
  <si>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</si>
  <si>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</si>
  <si>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</si>
  <si>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</si>
  <si>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</si>
  <si>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</si>
  <si>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</si>
  <si>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</si>
  <si>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</si>
  <si>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</si>
  <si>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</si>
  <si>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</si>
  <si>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</si>
  <si>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</si>
  <si>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</si>
  <si>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</si>
  <si>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</si>
  <si>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</si>
  <si>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</si>
  <si>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</si>
  <si>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</si>
  <si>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</si>
  <si>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</si>
  <si>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</si>
  <si>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</si>
  <si>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</si>
  <si>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</si>
  <si>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</si>
  <si>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</si>
  <si>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</si>
  <si>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</si>
  <si>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</si>
  <si>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</si>
  <si>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</si>
  <si>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</si>
  <si>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</si>
  <si>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</si>
  <si>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</si>
  <si>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</si>
  <si>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</si>
  <si>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</si>
  <si>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</si>
  <si>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</si>
  <si>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</si>
  <si>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</si>
  <si>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</si>
  <si>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</si>
  <si>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</si>
  <si>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</si>
  <si>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</si>
  <si>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</si>
  <si>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</si>
  <si>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</si>
  <si>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</si>
  <si>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</si>
  <si>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</si>
  <si>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</si>
  <si>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</si>
  <si>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</si>
  <si>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</si>
  <si>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</si>
  <si>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</si>
  <si>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</si>
  <si>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</si>
  <si>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</si>
  <si>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</si>
  <si>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</si>
  <si>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</si>
  <si>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</si>
  <si>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</si>
  <si>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</si>
  <si>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</si>
  <si>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</si>
  <si>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</si>
  <si>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</si>
  <si>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</si>
  <si>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</si>
  <si>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</si>
  <si>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</si>
  <si>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</si>
  <si>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</si>
  <si>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</si>
  <si>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</si>
  <si>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</si>
  <si>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</si>
  <si>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</si>
  <si>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</si>
  <si>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</si>
  <si>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</si>
  <si>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</si>
  <si>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</si>
  <si>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</si>
  <si>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</si>
  <si>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</si>
  <si>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</si>
  <si>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</si>
  <si>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</si>
  <si>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</si>
  <si>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</si>
  <si>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</si>
  <si>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</si>
  <si>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</si>
  <si>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</si>
  <si>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</si>
  <si>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</si>
  <si>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</si>
  <si>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</si>
  <si>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</si>
  <si>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</si>
  <si>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</si>
  <si>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</si>
  <si>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</si>
  <si>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</si>
  <si>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</si>
  <si>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</si>
  <si>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</si>
  <si>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</si>
  <si>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</si>
  <si>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</si>
  <si>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</si>
  <si>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</si>
  <si>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</si>
  <si>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</si>
  <si>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</si>
  <si>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</si>
  <si>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</si>
  <si>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</si>
  <si>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</si>
  <si>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</si>
  <si>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</si>
  <si>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</si>
  <si>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</si>
  <si>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</si>
  <si>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</si>
  <si>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</si>
  <si>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</si>
  <si>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</si>
  <si>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</si>
  <si>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</si>
  <si>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</si>
  <si>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</si>
  <si>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</si>
  <si>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</si>
  <si>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</si>
  <si>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</si>
  <si>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</si>
  <si>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</si>
  <si>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</si>
  <si>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</si>
  <si>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</si>
  <si>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</si>
  <si>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</si>
  <si>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</si>
  <si>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</si>
  <si>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</si>
  <si>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</si>
  <si>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</si>
  <si>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</si>
  <si>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</si>
  <si>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</si>
  <si>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</si>
  <si>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</si>
  <si>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</si>
  <si>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</si>
  <si>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</si>
  <si>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</si>
  <si>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</si>
  <si>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</si>
  <si>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</si>
  <si>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</si>
  <si>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</si>
  <si>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</si>
  <si>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</si>
  <si>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</si>
  <si>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</si>
  <si>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</si>
  <si>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</si>
  <si>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</si>
  <si>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</si>
  <si>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</si>
  <si>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</si>
  <si>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</si>
  <si>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</si>
  <si>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</si>
  <si>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</si>
  <si>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</si>
  <si>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</si>
  <si>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</si>
  <si>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</si>
  <si>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</si>
  <si>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</si>
  <si>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</si>
  <si>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</si>
  <si>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</si>
  <si>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</si>
  <si>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</si>
  <si>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</si>
  <si>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</si>
  <si>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</si>
  <si>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</si>
  <si>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</si>
  <si>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</si>
  <si>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</si>
  <si>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</si>
  <si>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</si>
  <si>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</si>
  <si>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</si>
  <si>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</si>
  <si>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</si>
  <si>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</si>
  <si>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</si>
  <si>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</si>
  <si>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</si>
  <si>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</si>
  <si>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</si>
  <si>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</si>
  <si>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</si>
  <si>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</si>
  <si>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</si>
  <si>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</si>
  <si>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</si>
  <si>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</si>
  <si>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</si>
  <si>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</si>
  <si>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</si>
  <si>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</si>
  <si>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</si>
  <si>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</si>
  <si>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</si>
  <si>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</si>
  <si>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</si>
  <si>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</si>
  <si>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</si>
  <si>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</si>
  <si>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</si>
  <si>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</si>
  <si>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</si>
  <si>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</si>
  <si>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</si>
  <si>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</si>
  <si>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</si>
  <si>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</si>
  <si>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</si>
  <si>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</si>
  <si>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</si>
  <si>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</si>
  <si>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</si>
  <si>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</si>
  <si>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</si>
  <si>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</si>
  <si>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</si>
  <si>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</si>
  <si>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</si>
  <si>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</si>
  <si>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</si>
  <si>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</si>
  <si>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</si>
  <si>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</si>
  <si>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</si>
  <si>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</si>
  <si>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</si>
  <si>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</si>
  <si>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</si>
  <si>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</si>
  <si>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</si>
  <si>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</si>
  <si>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</si>
  <si>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</si>
  <si>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</si>
  <si>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</si>
  <si>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</si>
  <si>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</si>
  <si>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</si>
  <si>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</si>
  <si>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</si>
  <si>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</si>
  <si>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</si>
  <si>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</si>
  <si>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</si>
  <si>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</si>
  <si>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</si>
  <si>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</si>
  <si>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</si>
  <si>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</si>
  <si>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</si>
  <si>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</si>
  <si>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</si>
  <si>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</si>
  <si>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</si>
  <si>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</si>
  <si>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</si>
  <si>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</si>
  <si>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</si>
  <si>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</si>
  <si>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</si>
  <si>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</si>
  <si>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</si>
  <si>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</si>
  <si>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</si>
  <si>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</si>
  <si>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</si>
  <si>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</si>
  <si>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</si>
  <si>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</si>
  <si>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</si>
  <si>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</si>
  <si>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</si>
  <si>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</si>
  <si>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</si>
  <si>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</si>
  <si>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</si>
  <si>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</si>
  <si>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</si>
  <si>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</si>
  <si>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</si>
  <si>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</si>
  <si>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</si>
  <si>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</si>
  <si>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</si>
  <si>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</si>
  <si>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</si>
  <si>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</si>
  <si>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</si>
  <si>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</si>
  <si>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</si>
  <si>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</si>
  <si>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</si>
  <si>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</si>
  <si>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</si>
  <si>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</si>
  <si>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</si>
  <si>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</si>
  <si>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</si>
  <si>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</si>
  <si>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</si>
  <si>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</si>
  <si>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</si>
  <si>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</si>
  <si>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</si>
  <si>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</si>
  <si>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</si>
  <si>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</si>
  <si>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</si>
  <si>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</si>
  <si>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</si>
  <si>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</si>
  <si>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</si>
  <si>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</si>
  <si>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</si>
  <si>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</si>
  <si>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</si>
  <si>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</si>
  <si>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</si>
  <si>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</si>
  <si>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</si>
  <si>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</si>
  <si>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</si>
  <si>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</si>
  <si>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</si>
  <si>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</si>
  <si>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</si>
  <si>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</si>
  <si>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</si>
  <si>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</si>
  <si>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</si>
  <si>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</si>
  <si>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</si>
  <si>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</si>
  <si>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</si>
  <si>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</si>
  <si>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</si>
  <si>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</si>
  <si>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</si>
  <si>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</si>
  <si>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</si>
  <si>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</si>
  <si>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</si>
  <si>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</si>
  <si>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</si>
  <si>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</si>
  <si>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</si>
  <si>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</si>
  <si>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</si>
  <si>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</si>
  <si>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</si>
  <si>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</si>
  <si>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</si>
  <si>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</si>
  <si>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</si>
  <si>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</si>
  <si>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</si>
  <si>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</si>
  <si>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</si>
  <si>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</si>
  <si>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</si>
  <si>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</si>
  <si>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</si>
  <si>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</si>
  <si>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</si>
  <si>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</si>
  <si>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</si>
  <si>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</si>
  <si>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</si>
  <si>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</si>
  <si>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</si>
  <si>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</si>
  <si>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</si>
  <si>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</si>
  <si>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</si>
  <si>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</si>
  <si>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</si>
  <si>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</si>
  <si>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</si>
  <si>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</si>
  <si>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</si>
  <si>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</si>
  <si>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</si>
  <si>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</si>
  <si>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</si>
  <si>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</si>
  <si>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</si>
  <si>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</si>
  <si>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</si>
  <si>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</si>
  <si>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</si>
  <si>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</si>
  <si>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</si>
  <si>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</si>
  <si>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</si>
  <si>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</si>
  <si>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</si>
  <si>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</si>
  <si>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</si>
  <si>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</si>
  <si>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</si>
  <si>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</si>
  <si>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</si>
  <si>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</si>
  <si>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</si>
  <si>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</si>
  <si>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</si>
  <si>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</si>
  <si>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</si>
  <si>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</si>
  <si>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</si>
  <si>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</si>
  <si>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</si>
  <si>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</si>
  <si>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</si>
  <si>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</si>
  <si>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</si>
  <si>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</si>
  <si>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</si>
  <si>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</si>
  <si>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</si>
  <si>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</si>
  <si>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</si>
  <si>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</si>
  <si>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</si>
  <si>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</si>
  <si>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</si>
  <si>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</si>
  <si>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</si>
  <si>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</si>
  <si>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</si>
  <si>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</si>
  <si>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</si>
  <si>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</si>
  <si>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</si>
  <si>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</si>
  <si>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</si>
  <si>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</si>
  <si>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</si>
  <si>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</si>
  <si>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</si>
  <si>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</si>
  <si>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</si>
  <si>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</si>
  <si>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</si>
  <si>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</si>
  <si>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</si>
  <si>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</si>
  <si>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</si>
  <si>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</si>
  <si>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</si>
  <si>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</si>
  <si>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</si>
  <si>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</si>
  <si>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</si>
  <si>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</si>
  <si>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</si>
  <si>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</si>
  <si>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</si>
  <si>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</si>
  <si>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</si>
  <si>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</si>
  <si>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</si>
  <si>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</si>
  <si>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</si>
  <si>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</si>
  <si>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</si>
  <si>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</si>
  <si>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</si>
  <si>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</si>
  <si>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</si>
  <si>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</si>
  <si>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</si>
  <si>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</si>
  <si>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</si>
  <si>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</si>
  <si>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</si>
  <si>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</si>
  <si>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</si>
  <si>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</si>
  <si>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</si>
  <si>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</si>
  <si>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</si>
  <si>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</si>
  <si>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</si>
  <si>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</si>
  <si>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</si>
  <si>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</si>
  <si>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</si>
  <si>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</si>
  <si>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</si>
  <si>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</si>
  <si>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</si>
  <si>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</si>
  <si>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</si>
  <si>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</si>
  <si>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</si>
  <si>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</si>
  <si>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</si>
  <si>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</si>
  <si>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</si>
  <si>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</si>
  <si>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</si>
  <si>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</si>
  <si>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</si>
  <si>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</si>
  <si>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</si>
  <si>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</si>
  <si>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</si>
  <si>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</si>
  <si>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</si>
  <si>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</si>
  <si>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</si>
  <si>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</si>
  <si>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</si>
  <si>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</si>
  <si>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</si>
  <si>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</si>
  <si>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</si>
  <si>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</si>
  <si>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</si>
  <si>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</si>
  <si>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</si>
  <si>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</si>
  <si>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</si>
  <si>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</si>
  <si>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</si>
  <si>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</si>
  <si>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</si>
  <si>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</si>
  <si>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</si>
  <si>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</si>
  <si>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</si>
  <si>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</si>
  <si>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</si>
  <si>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</si>
  <si>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</si>
  <si>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</si>
  <si>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</si>
  <si>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</si>
  <si>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</si>
  <si>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</si>
  <si>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</si>
  <si>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</si>
  <si>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</si>
  <si>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</si>
  <si>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</si>
  <si>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</si>
  <si>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</si>
  <si>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</si>
  <si>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</si>
  <si>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</si>
  <si>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</si>
  <si>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</si>
  <si>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</si>
  <si>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</si>
  <si>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</si>
  <si>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</si>
  <si>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</si>
  <si>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</si>
  <si>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</si>
  <si>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</si>
  <si>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</si>
  <si>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</si>
  <si>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</si>
  <si>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</si>
  <si>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</si>
  <si>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</si>
  <si>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</si>
  <si>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</si>
  <si>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</si>
  <si>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</si>
  <si>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</si>
  <si>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</si>
  <si>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</si>
  <si>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</si>
  <si>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</si>
  <si>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</si>
  <si>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</si>
  <si>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</si>
  <si>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</si>
  <si>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</si>
  <si>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</si>
  <si>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</si>
  <si>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</si>
  <si>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</si>
  <si>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</si>
  <si>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</si>
  <si>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</si>
  <si>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</si>
  <si>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</si>
  <si>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</si>
  <si>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</si>
  <si>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</si>
  <si>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</si>
  <si>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</si>
  <si>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</si>
  <si>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</si>
  <si>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</si>
  <si>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</si>
  <si>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</si>
  <si>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</si>
  <si>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</si>
  <si>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</si>
  <si>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</si>
  <si>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</si>
  <si>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</si>
  <si>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</si>
  <si>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</si>
  <si>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</si>
  <si>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</si>
  <si>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</si>
  <si>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</si>
  <si>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</si>
  <si>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</si>
  <si>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</si>
  <si>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</si>
  <si>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</si>
  <si>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</si>
  <si>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</si>
  <si>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</si>
  <si>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</si>
  <si>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</si>
  <si>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</si>
  <si>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</si>
  <si>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</si>
  <si>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</si>
  <si>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</si>
  <si>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</si>
  <si>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</si>
  <si>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</si>
  <si>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</si>
  <si>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</si>
  <si>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</si>
  <si>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</si>
  <si>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</si>
  <si>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</si>
  <si>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</si>
  <si>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</si>
  <si>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</si>
  <si>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</si>
  <si>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</si>
  <si>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</si>
  <si>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</si>
  <si>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</si>
  <si>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</si>
  <si>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</si>
  <si>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</si>
  <si>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</si>
  <si>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</si>
  <si>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</si>
  <si>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</si>
  <si>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</si>
  <si>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</si>
  <si>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</si>
  <si>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</si>
  <si>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</si>
  <si>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</si>
  <si>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</si>
  <si>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</si>
  <si>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</si>
  <si>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</si>
  <si>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</si>
  <si>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</si>
  <si>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</si>
  <si>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</si>
  <si>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</si>
  <si>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</si>
  <si>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</si>
  <si>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</si>
  <si>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</si>
  <si>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</si>
  <si>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</si>
  <si>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</si>
  <si>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</si>
  <si>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</si>
  <si>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</si>
  <si>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</si>
  <si>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</si>
  <si>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</si>
  <si>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</si>
  <si>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</si>
  <si>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</si>
  <si>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</si>
  <si>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</si>
  <si>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</si>
  <si>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</si>
  <si>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</si>
  <si>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</si>
  <si>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</si>
  <si>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</si>
  <si>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</si>
  <si>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</si>
  <si>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</si>
  <si>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</si>
  <si>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</si>
  <si>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</si>
  <si>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</si>
  <si>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</si>
  <si>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</si>
  <si>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</si>
  <si>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</si>
  <si>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</si>
  <si>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</si>
  <si>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</si>
  <si>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</si>
  <si>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</si>
  <si>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</si>
  <si>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</si>
  <si>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</si>
  <si>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</si>
  <si>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</si>
  <si>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</si>
  <si>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</si>
  <si>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</si>
  <si>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</si>
  <si>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</si>
  <si>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</si>
  <si>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</si>
  <si>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</si>
  <si>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</si>
  <si>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</si>
  <si>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</si>
  <si>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</si>
  <si>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</si>
  <si>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</si>
  <si>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</si>
  <si>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</si>
  <si>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</si>
  <si>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</si>
  <si>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</si>
  <si>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</si>
  <si>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</si>
  <si>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</si>
  <si>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</si>
  <si>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</si>
  <si>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</si>
  <si>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</si>
  <si>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</si>
  <si>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</si>
  <si>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</si>
  <si>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</si>
  <si>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</si>
  <si>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</si>
  <si>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</si>
  <si>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</si>
  <si>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</si>
  <si>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</si>
  <si>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</si>
  <si>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</si>
  <si>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</si>
  <si>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</si>
  <si>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</si>
  <si>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</si>
  <si>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</si>
  <si>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</si>
  <si>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</si>
  <si>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</si>
  <si>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</si>
  <si>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</si>
  <si>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</si>
  <si>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</si>
  <si>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</si>
  <si>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</si>
  <si>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</si>
  <si>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</si>
  <si>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</si>
  <si>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</si>
  <si>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</si>
  <si>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</si>
  <si>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</si>
  <si>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</si>
  <si>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</si>
  <si>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</si>
  <si>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</si>
  <si>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</si>
  <si>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</si>
  <si>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</si>
  <si>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</si>
  <si>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</si>
  <si>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</si>
  <si>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</si>
  <si>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</si>
  <si>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</si>
  <si>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</si>
  <si>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</si>
  <si>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</si>
  <si>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</si>
  <si>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</si>
  <si>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</si>
  <si>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</si>
  <si>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</si>
  <si>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</si>
  <si>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</si>
  <si>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</si>
  <si>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</si>
  <si>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</si>
  <si>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</si>
  <si>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</si>
  <si>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</si>
  <si>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</si>
  <si>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</si>
  <si>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</si>
  <si>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</si>
  <si>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</si>
  <si>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</si>
  <si>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</si>
  <si>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</si>
  <si>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</si>
  <si>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</si>
  <si>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</si>
  <si>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</si>
  <si>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</si>
  <si>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</si>
  <si>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</si>
  <si>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</si>
  <si>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</si>
  <si>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</si>
  <si>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</si>
  <si>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</si>
  <si>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</si>
  <si>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</si>
  <si>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</si>
  <si>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</si>
  <si>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</si>
  <si>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</si>
  <si>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</si>
  <si>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</si>
  <si>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</si>
  <si>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</si>
  <si>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</si>
  <si>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</si>
  <si>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</si>
  <si>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</si>
  <si>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</si>
  <si>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</si>
  <si>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</si>
  <si>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</si>
  <si>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</si>
  <si>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</si>
  <si>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</si>
  <si>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</si>
  <si>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</si>
  <si>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</si>
  <si>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</si>
  <si>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</si>
  <si>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</si>
  <si>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</si>
  <si>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</si>
  <si>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</si>
  <si>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</si>
  <si>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</si>
  <si>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</si>
  <si>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</si>
  <si>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</si>
  <si>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</si>
  <si>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</si>
  <si>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</si>
  <si>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</si>
  <si>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</si>
  <si>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</si>
  <si>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</si>
  <si>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</si>
  <si>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</si>
  <si>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</si>
  <si>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</si>
  <si>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</si>
  <si>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</si>
  <si>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</si>
  <si>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</si>
  <si>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</si>
  <si>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</si>
  <si>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</si>
  <si>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</si>
  <si>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</si>
  <si>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</si>
  <si>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</si>
  <si>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</si>
  <si>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</si>
  <si>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</si>
  <si>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</si>
  <si>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</si>
  <si>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</si>
  <si>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</si>
  <si>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</si>
  <si>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</si>
  <si>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</si>
  <si>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</si>
  <si>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</si>
  <si>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</si>
  <si>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</si>
  <si>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</si>
  <si>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</si>
  <si>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</si>
  <si>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</si>
  <si>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</si>
  <si>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</si>
  <si>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</si>
  <si>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</si>
  <si>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</si>
  <si>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</si>
  <si>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</si>
  <si>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</si>
  <si>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</si>
  <si>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</si>
  <si>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</si>
  <si>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</si>
  <si>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</si>
  <si>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</si>
  <si>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</si>
  <si>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</si>
  <si>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</si>
  <si>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</si>
  <si>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</si>
  <si>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</si>
  <si>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</si>
  <si>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</si>
  <si>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</si>
  <si>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</si>
  <si>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</si>
  <si>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</si>
  <si>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</si>
  <si>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</si>
  <si>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</si>
  <si>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</si>
  <si>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</si>
  <si>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</si>
  <si>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</si>
  <si>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</si>
  <si>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</si>
  <si>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</si>
  <si>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</si>
  <si>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</si>
  <si>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</si>
  <si>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</si>
  <si>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</si>
  <si>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</si>
  <si>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</si>
  <si>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</si>
  <si>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</si>
  <si>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</si>
  <si>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</si>
  <si>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</si>
  <si>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</si>
  <si>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</si>
  <si>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</si>
  <si>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</si>
  <si>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</si>
  <si>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</si>
  <si>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</si>
  <si>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</si>
  <si>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</si>
  <si>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</si>
  <si>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</si>
  <si>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</si>
  <si>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</si>
  <si>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</si>
  <si>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</si>
  <si>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</si>
  <si>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</si>
  <si>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</si>
  <si>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</si>
  <si>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</si>
  <si>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</si>
  <si>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</si>
  <si>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</si>
  <si>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</si>
  <si>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</si>
  <si>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</si>
  <si>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</si>
  <si>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</si>
  <si>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</si>
  <si>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</si>
  <si>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</si>
  <si>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</si>
  <si>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</si>
  <si>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</si>
  <si>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</si>
  <si>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</si>
  <si>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</si>
  <si>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</si>
  <si>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</si>
  <si>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</si>
  <si>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</si>
  <si>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</si>
  <si>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</si>
  <si>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</si>
  <si>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</si>
  <si>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</si>
  <si>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</si>
  <si>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</si>
  <si>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</si>
  <si>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</si>
  <si>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</si>
  <si>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</si>
  <si>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</si>
  <si>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</si>
  <si>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</si>
  <si>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</si>
  <si>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</si>
  <si>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</si>
  <si>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</si>
  <si>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</si>
  <si>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</si>
  <si>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</si>
  <si>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</si>
  <si>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</si>
  <si>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</si>
  <si>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</si>
  <si>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</si>
  <si>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</si>
  <si>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</si>
  <si>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</si>
  <si>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</si>
  <si>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</si>
  <si>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</si>
  <si>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</si>
  <si>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</si>
  <si>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</si>
  <si>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</si>
  <si>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</si>
  <si>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</si>
  <si>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</si>
  <si>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</si>
  <si>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</si>
  <si>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</si>
  <si>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</si>
  <si>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</si>
  <si>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</si>
  <si>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</si>
  <si>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</si>
  <si>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</si>
  <si>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</si>
  <si>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</si>
  <si>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</si>
  <si>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</si>
  <si>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</si>
  <si>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</si>
  <si>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</si>
  <si>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</si>
  <si>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</si>
  <si>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</si>
  <si>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</si>
  <si>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</si>
  <si>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</si>
  <si>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</si>
  <si>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</si>
  <si>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</si>
  <si>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</si>
  <si>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</si>
  <si>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</si>
  <si>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</si>
  <si>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</si>
  <si>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</si>
  <si>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</si>
  <si>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</si>
  <si>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</si>
  <si>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</si>
  <si>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</si>
  <si>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</si>
  <si>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</si>
  <si>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</si>
  <si>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</si>
  <si>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</si>
  <si>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</si>
  <si>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</si>
  <si>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</si>
  <si>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</si>
  <si>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</si>
  <si>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</si>
  <si>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</si>
  <si>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</si>
  <si>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</si>
  <si>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</si>
  <si>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</si>
  <si>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</si>
  <si>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</si>
  <si>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</si>
  <si>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</si>
  <si>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</si>
  <si>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</si>
  <si>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</si>
  <si>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</si>
  <si>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</si>
  <si>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</si>
  <si>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</si>
  <si>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</si>
  <si>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</si>
  <si>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</si>
  <si>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</si>
  <si>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</si>
  <si>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</si>
  <si>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</si>
  <si>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</si>
  <si>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</si>
  <si>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</si>
  <si>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</si>
  <si>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</si>
  <si>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</si>
  <si>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</si>
  <si>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</si>
  <si>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</si>
  <si>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</si>
  <si>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</si>
  <si>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</si>
  <si>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</si>
  <si>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</si>
  <si>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</si>
  <si>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</si>
  <si>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</si>
  <si>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</si>
  <si>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</si>
  <si>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</si>
  <si>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</si>
  <si>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</si>
  <si>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</si>
  <si>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</si>
  <si>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</si>
  <si>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</si>
  <si>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</si>
  <si>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</si>
  <si>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</si>
  <si>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</si>
  <si>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</si>
  <si>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</si>
  <si>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</si>
  <si>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</si>
  <si>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</si>
  <si>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</si>
  <si>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</si>
  <si>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</si>
  <si>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</si>
  <si>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</si>
  <si>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</si>
  <si>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</si>
  <si>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</si>
  <si>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</si>
  <si>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</si>
  <si>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</si>
  <si>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</si>
  <si>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</si>
  <si>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</si>
  <si>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</si>
  <si>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</si>
  <si>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</si>
  <si>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</si>
  <si>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</si>
  <si>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</si>
  <si>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</si>
  <si>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</si>
  <si>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</si>
  <si>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</si>
  <si>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</si>
  <si>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</si>
  <si>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</si>
  <si>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</si>
  <si>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</si>
  <si>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</si>
  <si>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</si>
  <si>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</si>
  <si>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</si>
  <si>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</si>
  <si>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</si>
  <si>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</si>
  <si>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</si>
  <si>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</si>
  <si>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</si>
  <si>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</si>
  <si>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</si>
  <si>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</si>
  <si>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</si>
  <si>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</si>
  <si>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</si>
  <si>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</si>
  <si>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</si>
  <si>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</si>
  <si>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</si>
  <si>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</si>
  <si>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</si>
  <si>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</si>
  <si>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</si>
  <si>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</si>
  <si>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</si>
  <si>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</si>
  <si>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</si>
  <si>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</si>
  <si>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</si>
  <si>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</si>
  <si>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</si>
  <si>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</si>
  <si>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</si>
  <si>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</si>
  <si>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</si>
  <si>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</si>
  <si>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</si>
  <si>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</si>
  <si>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</si>
  <si>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</si>
  <si>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</si>
  <si>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</si>
  <si>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</si>
  <si>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</si>
  <si>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</si>
  <si>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</si>
  <si>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</si>
  <si>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</si>
  <si>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</si>
  <si>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</si>
  <si>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</si>
  <si>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</si>
  <si>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</si>
  <si>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</si>
  <si>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</si>
  <si>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</si>
  <si>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</si>
  <si>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</si>
  <si>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</si>
  <si>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</si>
  <si>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</si>
  <si>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</si>
  <si>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</si>
  <si>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</si>
  <si>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</si>
  <si>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</si>
  <si>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</si>
  <si>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</si>
  <si>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</si>
  <si>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</si>
  <si>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</si>
  <si>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</si>
  <si>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</si>
  <si>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</si>
  <si>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</si>
  <si>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</si>
  <si>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</si>
  <si>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</si>
  <si>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</si>
  <si>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</si>
  <si>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</si>
  <si>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</si>
  <si>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</si>
  <si>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</si>
  <si>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</si>
  <si>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</si>
  <si>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</si>
  <si>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</si>
  <si>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</si>
  <si>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</si>
  <si>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</si>
  <si>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</si>
  <si>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</si>
  <si>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</si>
  <si>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</si>
  <si>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</si>
  <si>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</si>
  <si>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</si>
  <si>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</si>
  <si>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</si>
  <si>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</si>
  <si>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</si>
  <si>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</si>
  <si>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</si>
  <si>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</si>
  <si>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</si>
  <si>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</si>
  <si>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</si>
  <si>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</si>
  <si>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</si>
  <si>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</si>
  <si>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</si>
  <si>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</si>
  <si>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</si>
  <si>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</si>
  <si>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</si>
  <si>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</si>
  <si>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</si>
  <si>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</si>
  <si>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</si>
  <si>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</si>
  <si>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</si>
  <si>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</si>
  <si>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</si>
  <si>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</si>
  <si>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</si>
  <si>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</si>
  <si>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</si>
  <si>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</si>
  <si>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</si>
  <si>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</si>
  <si>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</si>
  <si>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</si>
  <si>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</si>
  <si>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</si>
  <si>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</si>
  <si>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</si>
  <si>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</si>
  <si>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</si>
  <si>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</si>
  <si>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</si>
  <si>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</si>
  <si>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</si>
  <si>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</si>
  <si>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</si>
  <si>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</si>
  <si>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</si>
  <si>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</si>
  <si>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</si>
  <si>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</si>
  <si>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</si>
  <si>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</si>
  <si>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</si>
  <si>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</si>
  <si>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</si>
  <si>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</si>
  <si>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</si>
  <si>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</si>
  <si>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</si>
  <si>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</si>
  <si>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</si>
  <si>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</si>
  <si>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</si>
  <si>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</si>
  <si>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</si>
  <si>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</si>
  <si>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</si>
  <si>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</si>
  <si>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</si>
  <si>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</si>
  <si>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</si>
  <si>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</si>
  <si>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</si>
  <si>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</si>
  <si>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</si>
  <si>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</si>
  <si>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</si>
  <si>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</si>
  <si>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</si>
  <si>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</si>
  <si>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</si>
  <si>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</si>
  <si>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</si>
  <si>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</si>
  <si>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</si>
  <si>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</si>
  <si>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</si>
  <si>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</si>
  <si>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</si>
  <si>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</si>
  <si>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</si>
  <si>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</si>
  <si>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</si>
  <si>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</si>
  <si>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</si>
  <si>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</si>
  <si>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</si>
  <si>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</si>
  <si>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</si>
  <si>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</si>
  <si>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</si>
  <si>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</si>
  <si>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</si>
  <si>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</si>
  <si>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</si>
  <si>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</si>
  <si>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</si>
  <si>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</si>
  <si>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</si>
  <si>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</si>
  <si>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</si>
  <si>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</si>
  <si>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</si>
  <si>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</si>
  <si>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</si>
  <si>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</si>
  <si>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</si>
  <si>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</si>
  <si>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</si>
  <si>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</si>
  <si>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</si>
  <si>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</si>
  <si>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</si>
  <si>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</si>
  <si>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</si>
  <si>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</si>
  <si>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</si>
  <si>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</si>
  <si>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</si>
  <si>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</si>
  <si>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</si>
  <si>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</si>
  <si>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</si>
  <si>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</si>
  <si>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</si>
  <si>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</si>
  <si>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</si>
  <si>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</si>
  <si>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</si>
  <si>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</si>
  <si>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</si>
  <si>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</si>
  <si>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</si>
  <si>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</si>
  <si>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</si>
  <si>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</si>
  <si>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</si>
  <si>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</si>
  <si>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</si>
  <si>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</si>
  <si>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</si>
  <si>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</si>
  <si>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</si>
  <si>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</si>
  <si>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</si>
  <si>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</si>
  <si>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</si>
  <si>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</si>
  <si>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</si>
  <si>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</si>
  <si>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</si>
  <si>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</si>
  <si>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</si>
  <si>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</si>
  <si>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</si>
  <si>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</si>
  <si>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</si>
  <si>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</si>
  <si>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</si>
  <si>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</si>
  <si>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</si>
  <si>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</si>
  <si>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</si>
  <si>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</si>
  <si>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</si>
  <si>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</si>
  <si>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</si>
  <si>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</si>
  <si>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</si>
  <si>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</si>
  <si>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</si>
  <si>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</si>
  <si>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</si>
  <si>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</si>
  <si>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</si>
  <si>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</si>
  <si>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</si>
  <si>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</si>
  <si>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</si>
  <si>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</si>
  <si>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</si>
  <si>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</si>
  <si>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</si>
  <si>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</si>
  <si>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</si>
  <si>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</si>
  <si>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</si>
  <si>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</si>
  <si>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</si>
  <si>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</si>
  <si>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</si>
  <si>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</si>
  <si>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</si>
  <si>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</si>
  <si>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</si>
  <si>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</si>
  <si>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</si>
  <si>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</si>
  <si>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</si>
  <si>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</si>
  <si>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</si>
  <si>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</si>
  <si>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</si>
  <si>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</si>
  <si>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</si>
  <si>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</si>
  <si>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</si>
  <si>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</si>
  <si>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</si>
  <si>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</si>
  <si>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</si>
  <si>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</si>
  <si>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</si>
  <si>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</si>
  <si>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</si>
  <si>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</si>
  <si>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</si>
  <si>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</si>
  <si>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</si>
  <si>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</si>
  <si>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</si>
  <si>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</si>
  <si>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</si>
  <si>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</si>
  <si>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</si>
  <si>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</si>
  <si>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</si>
  <si>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</si>
  <si>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</si>
  <si>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</si>
  <si>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</si>
  <si>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</si>
  <si>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</si>
  <si>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</si>
  <si>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</si>
  <si>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</si>
  <si>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</si>
  <si>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</si>
  <si>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</si>
  <si>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</si>
  <si>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</si>
  <si>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</si>
  <si>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</si>
  <si>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</si>
  <si>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</si>
  <si>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</si>
  <si>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</si>
  <si>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</si>
  <si>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</si>
  <si>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</si>
  <si>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</si>
  <si>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</si>
  <si>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</si>
  <si>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</si>
  <si>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</si>
  <si>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</si>
  <si>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</si>
  <si>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</si>
  <si>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</si>
  <si>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</si>
  <si>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</si>
  <si>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</si>
  <si>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</si>
  <si>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</si>
  <si>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</si>
  <si>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</si>
  <si>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</si>
  <si>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</si>
  <si>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</si>
  <si>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</si>
  <si>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</si>
  <si>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</si>
  <si>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</si>
  <si>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</si>
  <si>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</si>
  <si>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</si>
  <si>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</si>
  <si>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</si>
  <si>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</si>
  <si>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</si>
  <si>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</si>
  <si>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</si>
  <si>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</si>
  <si>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</si>
  <si>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</si>
  <si>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</si>
  <si>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</si>
  <si>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</si>
  <si>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</si>
  <si>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</si>
  <si>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</si>
  <si>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</si>
  <si>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</si>
  <si>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</si>
  <si>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</si>
  <si>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</si>
  <si>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</si>
  <si>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</si>
  <si>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</si>
  <si>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</si>
  <si>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</si>
  <si>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</si>
  <si>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</si>
  <si>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</si>
  <si>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</si>
  <si>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</si>
  <si>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</si>
  <si>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</si>
  <si>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</si>
  <si>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</si>
  <si>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</si>
  <si>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</si>
  <si>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</si>
  <si>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</si>
  <si>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</si>
  <si>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</si>
  <si>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</si>
  <si>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</si>
  <si>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</si>
  <si>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</si>
  <si>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</si>
  <si>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</si>
  <si>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</si>
  <si>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</si>
  <si>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</si>
  <si>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</si>
  <si>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</si>
  <si>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</si>
  <si>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</si>
  <si>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</si>
  <si>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</si>
  <si>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</si>
  <si>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</si>
  <si>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</si>
  <si>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</si>
  <si>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</si>
  <si>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</si>
  <si>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</si>
  <si>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</si>
  <si>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</si>
  <si>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</si>
  <si>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</si>
  <si>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</si>
  <si>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</si>
  <si>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</si>
  <si>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</si>
  <si>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</si>
  <si>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</si>
  <si>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</si>
  <si>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</si>
  <si>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</si>
  <si>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</si>
  <si>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</si>
  <si>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</si>
  <si>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</si>
  <si>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</si>
  <si>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</si>
  <si>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</si>
  <si>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</si>
  <si>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</si>
  <si>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</si>
  <si>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</si>
  <si>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</si>
  <si>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</si>
  <si>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</si>
  <si>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</si>
  <si>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</si>
  <si>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</si>
  <si>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</si>
  <si>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</si>
  <si>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</si>
  <si>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</si>
  <si>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</si>
  <si>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</si>
  <si>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</si>
  <si>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</si>
  <si>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</si>
  <si>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</si>
  <si>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</si>
  <si>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</si>
  <si>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</si>
  <si>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</si>
  <si>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</si>
  <si>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</si>
  <si>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</si>
  <si>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</si>
  <si>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</si>
  <si>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</si>
  <si>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</si>
  <si>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</si>
  <si>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</si>
  <si>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</si>
  <si>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</si>
  <si>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</si>
  <si>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</si>
  <si>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</si>
  <si>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</si>
  <si>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</si>
  <si>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</si>
  <si>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</si>
  <si>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</si>
  <si>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</si>
  <si>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</si>
  <si>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</si>
  <si>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</si>
  <si>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</si>
  <si>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</si>
  <si>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</si>
  <si>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</si>
  <si>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</si>
  <si>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</si>
  <si>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</si>
  <si>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</si>
  <si>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</si>
  <si>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</si>
  <si>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</si>
  <si>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</si>
  <si>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</si>
  <si>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</si>
  <si>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</si>
  <si>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</si>
  <si>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</si>
  <si>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</si>
  <si>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</si>
  <si>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</si>
  <si>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</si>
  <si>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</si>
  <si>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</si>
  <si>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</si>
  <si>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</si>
  <si>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</si>
  <si>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</si>
  <si>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</si>
  <si>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</si>
  <si>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</si>
  <si>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</si>
  <si>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</si>
  <si>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</si>
  <si>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</si>
  <si>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</si>
  <si>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</si>
  <si>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</si>
  <si>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</si>
  <si>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</si>
  <si>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</si>
  <si>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</si>
  <si>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</si>
  <si>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</si>
  <si>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</si>
  <si>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</si>
  <si>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</si>
  <si>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</si>
  <si>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</si>
  <si>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</si>
  <si>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PCM-20251119-00001952</t>
  </si>
  <si>
    <t xml:space="preserve">Access night issue,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</si>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</sst>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1" totalsRowShown="0" headerRowDxfId="48" dataDxfId="47" headerRowBorderDxfId="45" tableBorderDxfId="46" totalsRowBorderDxfId="44">
  <autoFilter ref="A1:L4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8" totalsRowShown="0" headerRowDxfId="31" dataDxfId="30" headerRowBorderDxfId="28" tableBorderDxfId="29">
  <autoFilter ref="A1:L1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6" totalsRowShown="0" headerRowDxfId="15" dataDxfId="14" headerRowBorderDxfId="12" tableBorderDxfId="13">
  <autoFilter ref="A1:L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317.98260057870357</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78"/>
      <c r="E3" s="142"/>
      <c r="F3" s="143"/>
      <c r="G3" s="144">
        <f ca="1">IFERROR(NOW()-F3,"")</f>
        <v>45980.931026157406</v>
      </c>
      <c r="H3" s="143"/>
      <c r="I3" s="141" t="str">
        <f>IFERROR(VLOOKUP(D3,DB!A:F,6,0),"")</f>
        <v/>
      </c>
      <c r="J3" s="141" t="str">
        <f>IFERROR(VLOOKUP(D3,DB!A:G,7,0),"")</f>
        <v/>
      </c>
      <c r="K3" s="145"/>
      <c r="L3" s="146" t="str">
        <f>IFERROR(VLOOKUP(D3,DB!A:I,9,0),"")</f>
        <v/>
      </c>
    </row>
    <row r="4" spans="1:15" ht="15" customHeight="1">
      <c r="A4" s="128"/>
      <c r="B4" s="129" t="str">
        <f>IFERROR(VLOOKUP(D9,DB!A:K,11,0),"")</f>
        <v/>
      </c>
      <c r="C4" s="129"/>
      <c r="D4" s="129"/>
      <c r="E4" s="130"/>
      <c r="F4" s="127"/>
      <c r="G4" s="131">
        <f ca="1">IFERROR(NOW()-F4,"")</f>
        <v>45980.93102650463</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45980.93102650463</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45980.93102650463</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45980.93102650463</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45980.93102650463</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45980.93102650463</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45980.93102650463</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45980.93102650463</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45980.93102650463</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45980.93102650463</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45980.93102650463</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45980.93102650463</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45980.93102650463</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45980.93102650463</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45980.93102650463</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45980.93102650463</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45980.93102650463</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45980.93102650463</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45980.93102650463</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45980.93102650463</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45980.93102650463</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45980.93102650463</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45980.93102650463</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45980.93102650463</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45980.93102650463</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45980.93102650463</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45980.93102650463</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45980.93102650463</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45980.93102650463</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45980.93102650463</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45980.93102650463</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45980.93102650463</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45980.93102650463</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45980.93102650463</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45980.93102650463</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45980.93102650463</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45980.93102650463</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45980.93102650463</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45980.93102650463</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45980.93102650463</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45980.93102650463</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45980.93102650463</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45980.93102650463</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45980.93102650463</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45980.93102650463</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45980.93102650463</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45980.93102650463</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45980.93102650463</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45980.93102650463</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45980.93102650463</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45980.93102650463</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45980.93102650463</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45980.93102650463</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45980.93102650463</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B78C86A7-BE46-4C0A-BE25-9E85342084E2}"/>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155.93118854166823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45980.93102650463</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45980.93102650463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45980.93102650463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45980.93102650463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45980.93102650463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45980.93102650463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45980.93102650463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45980.93102650463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45980.93102650463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45980.93102650463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45980.93102650463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45980.93102650463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45980.93102650463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45980.93102650463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45980.93102650463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45980.93102650463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45980.93102650463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45980.93102650463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45980.93102650463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45980.93102650463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45980.93102650463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45980.93102650463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45980.93102650463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45980.93102650463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45980.93102650463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45980.93102650463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45980.93102650463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45980.93102650463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45980.93102650463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45980.93102650463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45980.93102650463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45980.93102650463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45980.93102650463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45980.93102650463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45980.93102650463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45980.93102650463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45980.93102650463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45980.93102650463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45980.93102650463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45980.93102650463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45980.93102650463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45980.93102650463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45980.93102650463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45980.93102650463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45980.93102650463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45980.93102650463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45980.93102650463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45980.93102650463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45980.93102650463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45980.93102650463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45980.93102650463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45980.93102650463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45980.93102650463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45980.93102650463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45980.93102650463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45980.93102650463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45980.93102650463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45980.93102650463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45980.93102650463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45980.93102650463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45980.93102650463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45980.93102650463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45980.93102650463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45980.93102650463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45980.93102650463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45980.93102650463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45980.93102650463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45980.93102650463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45980.93102650463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45980.93102650463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45980.93102650463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45980.93102650463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45980.93102650463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45980.93102650463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45980.93102650463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45980.93102650463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45980.93102650463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45980.93102650463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45980.93102650463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45980.93102650463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45980.93102650463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45980.93102650463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45980.93102650463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45980.93102650463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45980.93102650463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45980.93102650463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45980.93102650463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45980.93102650463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45980.93102650463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45980.93102650463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45980.93102650463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45980.93102650463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45980.93102650463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45980.93102650463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45980.93102650463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45980.93102650463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45980.93102650463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45980.93102650463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45980.93102650463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45980.93102650463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45980.93102650463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45980.93102650463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45980.93102650463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45980.93102650463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45980.93102650463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45980.93102650463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45980.93102650463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45980.93102650463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45980.93102650463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45980.93102650463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45980.93102650463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45980.93102650463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45980.93102650463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45980.93102650463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45980.93102650463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45980.93102650463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45980.93102650463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45980.93102650463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45980.93102650463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45980.93102650463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45980.93102650463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45980.93102650463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45980.93102650463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45980.93102650463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45980.93102650463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45980.93102650463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45980.93102650463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45980.93102650463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45980.93102650463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45980.93102650463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45980.93102650463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45980.93102650463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45980.93102650463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45980.93102650463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45980.93102650463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45980.93102650463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45980.93102650463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45980.93102650463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45980.93102650463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45980.93102650463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45980.93102650463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45980.93102650463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45980.93102650463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45980.93102650463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45980.93102650463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45980.93102650463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45980.93102650463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45980.93102650463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45980.93102650463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45980.93102650463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45980.93102650463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45980.93102650463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45980.93102650463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45980.93102650463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45980.93102650463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45980.93102650463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45980.93102650463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45980.93102650463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45980.93102650463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45980.93102650463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45980.93102650463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45980.93102650463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45980.93102650463</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45980.93102650463</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45980.93102650463</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45980.93102650463</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45980.93102650463</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45980.93102650463</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45980.93102650463</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45980.93102650463</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45980.93102650463</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45980.93102650463</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45980.93102650463</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45980.93102650463</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45980.93102650463</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45980.93102650463</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45980.93102650463</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45980.93102650463</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45980.93102650463</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45980.93102650463</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45980.93102650463</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45980.93102650463</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2" sqref="D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IFERROR(VLOOKUP(#REF!,DB!A:K,11,0),"")</f>
        <v/>
      </c>
      <c r="C2" s="18"/>
      <c r="D2" s="18"/>
      <c r="E2" s="18"/>
      <c r="F2" s="20"/>
      <c r="G2" s="21">
        <f t="shared" ref="G2:G63" ca="1" si="0">IFERROR(NOW()-F2,"-")</f>
        <v>45980.93102650463</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45980.93102650463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45980.93102650463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45980.93102650463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45980.93102650463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45980.93102650463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45980.93102650463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45980.93102650463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45980.93102650463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45980.93102650463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45980.93102650463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45980.93102650463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45980.93102650463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45980.93102650463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45980.93102650463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45980.93102650463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45980.93102650463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45980.93102650463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45980.93102650463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45980.93102650463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45980.93102650463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45980.93102650463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45980.93102650463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45980.93102650463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45980.93102650463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45980.93102650463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45980.93102650463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45980.93102650463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45980.93102650463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45980.93102650463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45980.93102650463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45980.93102650463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45980.93102650463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45980.93102650463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45980.93102650463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45980.93102650463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45980.93102650463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45980.93102650463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45980.93102650463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45980.93102650463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45980.93102650463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45980.93102650463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45980.93102650463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45980.93102650463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45980.93102650463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45980.93102650463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45980.93102650463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45980.93102650463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45980.93102650463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45980.93102650463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45980.93102650463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45980.93102650463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45980.93102650463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45980.93102650463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45980.93102650463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45980.93102650463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45980.93102650463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45980.93102650463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45980.93102650463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45980.93102650463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45980.93102650463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45980.93102650463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45980.93102650463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45980.93102650463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45980.93102650463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45980.93102650463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45980.93102650463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45980.93102650463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45980.93102650463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45980.93102650463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45980.93102650463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45980.93102650463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45980.93102650463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45980.93102650463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45980.93102650463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45980.93102650463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45980.93102650463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45980.93102650463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45980.93102650463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45980.93102650463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45980.93102650463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45980.93102650463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45980.93102650463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45980.93102650463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45980.93102650463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45980.93102650463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45980.93102650463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45980.93102650463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45980.93102650463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45980.93102650463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45980.93102650463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45980.93102650463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45980.93102650463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45980.93102650463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45980.93102650463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45980.93102650463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45980.93102650463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45980.93102650463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45980.93102650463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45980.93102650463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45980.93102650463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45980.93102650463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45980.93102650463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45980.93102650463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45980.93102650463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45980.93102650463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45980.93102650463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45980.93102650463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45980.93102650463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45980.93102650463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45980.93102650463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45980.93102650463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45980.93102650463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45980.93102650463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45980.93102650463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45980.93102650463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45980.93102650463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45980.93102650463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45980.93102650463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45980.93102650463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45980.93102650463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45980.93102650463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45980.93102650463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45980.93102650463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45980.93102650463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45980.93102650463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45980.93102650463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45980.93102650463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45980.93102650463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45980.93102650463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45980.93102650463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45980.93102650463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45980.93102650463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45980.93102650463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45980.93102650463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45980.93102650463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45980.93102650463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45980.93102650463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45980.93102650463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45980.93102650463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45980.93102650463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45980.93102650463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45980.93102650463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45980.93102650463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45980.93102650463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45980.93102650463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45980.93102650463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45980.93102650463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45980.93102650463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45980.93102650463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45980.93102650463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45980.93102650463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45980.93102650463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45980.93102650463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45980.93102650463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45980.93102650463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45980.93102650463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45980.93102650463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45980.93102650463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45980.93102650463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45980.93102650463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45980.93102650463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45980.93102650463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45980.93102650463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45980.93102650463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45980.93102650463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45980.93102650463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45980.93102650463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45980.93102650463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45980.93102650463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45980.93102650463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45980.93102650463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45980.93102650463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45980.93102650463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45980.93102650463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45980.93102650463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45980.93102650463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45980.93102650463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45980.93102650463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45980.93102650463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45980.93102650463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45980.93102650463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45980.93102650463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45980.93102650463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45980.93102650463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45980.93102650463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45980.93102650463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45980.93102650463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45980.93102650463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45980.93102650463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45980.93102650463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45980.93102650463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45980.93102650463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45980.93102650463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45980.93102650463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45980.93102650463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45980.93102650463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45980.93102650463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45980.93102650463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45980.93102650463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45980.93102650463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45980.93102650463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45980.93102650463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45980.93102650463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45980.93102650463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45980.93102650463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45980.93102650463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45980.93102650463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45980.93102650463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45980.93102650463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45980.93102650463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45980.93102650463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45980.93102650463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45980.93102650463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45980.93102650463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45980.93102650463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45980.93102650463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45980.93102650463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45980.93102650463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45980.93102650463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45980.93102650463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45980.93102650463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45980.93102650463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45980.93102650463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45980.93102650463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45980.93102650463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45980.93102650463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45980.93102650463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45980.93102650463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45980.93102650463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45980.93102650463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45980.93102650463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45980.93102650463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45980.93102650463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45980.93102650463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45980.93102650463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45980.93102650463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45980.93102650463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45980.93102650463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45980.93102650463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45980.93102650463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45980.93102650463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45980.93102650463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45980.93102650463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45980.93102650463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45980.93102650463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45980.93102650463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45980.93102650463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45980.93102650463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45980.93102650463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45980.93102650463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45980.93102650463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45980.93102650463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45980.93102650463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45980.93102650463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45980.93102650463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45980.93102650463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45980.93102650463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45980.93102650463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45980.93102650463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45980.93102650463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45980.93102650463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45980.93102650463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45980.93102650463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45980.93102650463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45980.93102650463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45980.93102650463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45980.93102650463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45980.93102650463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45980.93102650463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45980.93102650463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45980.93102650463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45980.93102650463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45980.93102650463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45980.93102650463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45980.93102650463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45980.93102650463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45980.93102650463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45980.93102650463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45980.93102650463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45980.93102650463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45980.93102650463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45980.93102650463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45980.93102650463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45980.93102650463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45980.93102650463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45980.93102650463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45980.93102650463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45980.93102650463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45980.93102650463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45980.93102650463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45980.93102650463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45980.93102650463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45980.93102650463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45980.93102650463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45980.93102650463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45980.93102650463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45980.93102650463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45980.93102650463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45980.93102650463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45980.93102650463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45980.93102650463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45980.93102650463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45980.93102650463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45980.93102650463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45980.93102650463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45980.93102650463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45980.93102650463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45980.93102650463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45980.93102650463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45980.93102650463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45980.93102650463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45980.93102650463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45980.93102650463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45980.93102650463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45980.93102650463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45980.93102650463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45980.93102650463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45980.93102650463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45980.93102650463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45980.93102650463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45980.93102650463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45980.93102650463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45980.93102650463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45980.93102650463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45980.93102650463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45980.93102650463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45980.93102650463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45980.93102650463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45980.93102650463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45980.93102650463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45980.93102650463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45980.93102650463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45980.93102650463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45980.93102650463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45980.93102650463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45980.93102650463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45980.93102650463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45980.93102650463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45980.93102650463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45980.93102650463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45980.93102650463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45980.93102650463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45980.93102650463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45980.93102650463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45980.93102650463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45980.93102650463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45980.93102650463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45980.93102650463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45980.93102650463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45980.93102650463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45980.93102650463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45980.93102650463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45980.93102650463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45980.93102650463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45980.93102650463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45980.93102650463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45980.93102650463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45980.93102650463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45980.93102650463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45980.93102650463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45980.93102650463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45980.93102650463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45980.93102650463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45980.93102650463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45980.93102650463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45980.93102650463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45980.93102650463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45980.93102650463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45980.93102650463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45980.93102650463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45980.93102650463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45980.93102650463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45980.93102650463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45980.93102650463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45980.93102650463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45980.93102650463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45980.93102650463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45980.93102650463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45980.93102650463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45980.93102650463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45980.93102650463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45980.93102650463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45980.93102650463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45980.93102650463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45980.93102650463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45980.93102650463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45980.93102650463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45980.93102650463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45980.93102650463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45980.93102650463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45980.93102650463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45980.93102650463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45980.93102650463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45980.93102650463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45980.93102650463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45980.93102650463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45980.93102650463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45980.93102650463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45980.93102650463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45980.93102650463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45980.93102650463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45980.93102650463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45980.93102650463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45980.93102650463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45980.93102650463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45980.93102650463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45980.93102650463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45980.93102650463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45980.93102650463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45980.93102650463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45980.93102650463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45980.93102650463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45980.93102650463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45980.93102650463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45980.93102650463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45980.93102650463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45980.93102650463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45980.93102650463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45980.93102650463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45980.93102650463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45980.93102650463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45980.93102650463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45980.93102650463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45980.93102650463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45980.93102650463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45980.93102650463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45980.93102650463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45980.93102650463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45980.93102650463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45980.93102650463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45980.93102650463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45980.93102650463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45980.93102650463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45980.93102650463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45980.93102650463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45980.93102650463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45980.93102650463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45980.93102650463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45980.93102650463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45980.93102650463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45980.93102650463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45980.93102650463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45980.93102650463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45980.93102650463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45980.93102650463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45980.93102650463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45980.93102650463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45980.93102650463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45980.93102650463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45980.93102650463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45980.93102650463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45980.93102650463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45980.93102650463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45980.93102650463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45980.93102650463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45980.93102650463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45980.93102650463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45980.93102650463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45980.93102650463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45980.93102650463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45980.93102650463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45980.93102650463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45980.93102650463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45980.93102650463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45980.93102650463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45980.93102650463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45980.93102650463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45980.93102650463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45980.93102650463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45980.93102650463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45980.93102650463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45980.93102650463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45980.93102650463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45980.93102650463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45980.93102650463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45980.93102650463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45980.93102650463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45980.93102650463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45980.93102650463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45980.93102650463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45980.93102650463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45980.93102650463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45980.93102650463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45980.93102650463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45980.93102650463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45980.93102650463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45980.93102650463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45980.93102650463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45980.93102650463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45980.93102650463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45980.93102650463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45980.93102650463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45980.93102650463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45980.93102650463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45980.93102650463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45980.93102650463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45980.93102650463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45980.93102650463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45980.93102650463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45980.93102650463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45980.93102650463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45980.93102650463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45980.93102650463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45980.93102650463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45980.93102650463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45980.93102650463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45980.93102650463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45980.93102650463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45980.93102650463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45980.93102650463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45980.93102650463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45980.93102650463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45980.93102650463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45980.93102650463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45980.93102650463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45980.93102650463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45980.93102650463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45980.93102650463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45980.93102650463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45980.93102650463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45980.93102650463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45980.93102650463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45980.93102650463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45980.93102650463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45980.93102650463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45980.93102650463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45980.93102650463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45980.93102650463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45980.93102650463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45980.93102650463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45980.93102650463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45980.93102650463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45980.93102650463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45980.93102650463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45980.93102650463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45980.93102650463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45980.93102650463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45980.93102650463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45980.93102650463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45980.93102650463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45980.93102650463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45980.93102650463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45980.93102650463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45980.93102650463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45980.93102650463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45980.93102650463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45980.93102650463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45980.93102650463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45980.93102650463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45980.93102650463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45980.93102650463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45980.93102650463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45980.93102650463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45980.93102650463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45980.93102650463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45980.93102650463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45980.93102650463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45980.93102650463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45980.93102650463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45980.93102650463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45980.93102650463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45980.93102650463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45980.93102650463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45980.93102650463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45980.93102650463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45980.93102650463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45980.93102650463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45980.93102650463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45980.93102650463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45980.93102650463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45980.93102650463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45980.93102650463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45980.93102650463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45980.93102650463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45980.93102650463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45980.93102650463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45980.93102650463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45980.93102650463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45980.93102650463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45980.93102650463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45980.93102650463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45980.93102650463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45980.93102650463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45980.93102650463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45980.93102650463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45980.93102650463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45980.93102650463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45980.93102650463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45980.93102650463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45980.93102650463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45980.93102650463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45980.93102650463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45980.93102650463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45980.93102650463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45980.93102650463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45980.93102650463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45980.93102650463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45980.93102650463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45980.93102650463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45980.93102650463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45980.93102650463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45980.93102650463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45980.93102650463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45980.93102650463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45980.93102650463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45980.93102650463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45980.93102650463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45980.93102650463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45980.93102650463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45980.93102650463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45980.93102650463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45980.93102650463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45980.93102650463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45980.93102650463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45980.93102650463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45980.93102650463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45980.93102650463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45980.93102650463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45980.93102650463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45980.93102650463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45980.93102650463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45980.93102650463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45980.93102650463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45980.93102650463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45980.93102650463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45980.93102650463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45980.93102650463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45980.93102650463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45980.93102650463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45980.93102650463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45980.93102650463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45980.93102650463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45980.93102650463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45980.93102650463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45980.93102650463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45980.93102650463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45980.93102650463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45980.93102650463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45980.93102650463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45980.93102650463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45980.93102650463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45980.93102650463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45980.93102650463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45980.93102650463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45980.93102650463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45980.93102650463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45980.93102650463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45980.93102650463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45980.93102650463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45980.93102650463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45980.93102650463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45980.93102650463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45980.93102650463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45980.93102650463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45980.93102650463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45980.93102650463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45980.93102650463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45980.93102650463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45980.93102650463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45980.93102650463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45980.93102650463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45980.93102650463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45980.93102650463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45980.93102650463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45980.93102650463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45980.93102650463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45980.93102650463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45980.93102650463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45980.93102650463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45980.93102650463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45980.93102650463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45980.93102650463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45980.93102650463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45980.93102650463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45980.93102650463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45980.93102650463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45980.93102650463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45980.93102650463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45980.93102650463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45980.93102650463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45980.93102650463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45980.93102650463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45980.93102650463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45980.93102650463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45980.93102650463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45980.93102650463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45980.93102650463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45980.93102650463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45980.93102650463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45980.93102650463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45980.93102650463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45980.93102650463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45980.93102650463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45980.93102650463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45980.93102650463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45980.93102650463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45980.93102650463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45980.93102650463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45980.93102650463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45980.93102650463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45980.93102650463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45980.93102650463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45980.93102650463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45980.93102650463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45980.93102650463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45980.93102650463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45980.93102650463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45980.93102650463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45980.93102650463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45980.93102650463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45980.93102650463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45980.93102650463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45980.93102650463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45980.93102650463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45980.93102650463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45980.93102650463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45980.93102650463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45980.93102650463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45980.93102650463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45980.93102650463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45980.93102650463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45980.93102650463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45980.93102650463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45980.93102650463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45980.93102650463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45980.93102650463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45980.93102650463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45980.93102650463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45980.93102650463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45980.93102650463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45980.93102650463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45980.93102650463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45980.93102650463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45980.93102650463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45980.93102650463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45980.93102650463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45980.93102650463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45980.93102650463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45980.93102650463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45980.93102650463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45980.93102650463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45980.93102650463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45980.93102650463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45980.93102650463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45980.93102650463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45980.93102650463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45980.93102650463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45980.93102650463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45980.93102650463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45980.93102650463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45980.93102650463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45980.93102650463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45980.93102650463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45980.93102650463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45980.93102650463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45980.93102650463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45980.93102650463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45980.93102650463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45980.93102650463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45980.93102650463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45980.93102650463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45980.93102650463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45980.93102650463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45980.93102650463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45980.93102650463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45980.93102650463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45980.93102650463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45980.93102650463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45980.93102650463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45980.93102650463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45980.93102650463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45980.93102650463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45980.93102650463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45980.93102650463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45980.93102650463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45980.93102650463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45980.93102650463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45980.93102650463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45980.93102650463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45980.93102650463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45980.93102650463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45980.93102650463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45980.93102650463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45980.93102650463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45980.93102650463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45980.93102650463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45980.93102650463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45980.93102650463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45980.93102650463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45980.93102650463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45980.93102650463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45980.93102650463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45980.93102650463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45980.93102650463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45980.93102650463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45980.93102650463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45980.93102650463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45980.93102650463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45980.93102650463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45980.93102650463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45980.93102650463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45980.93102650463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45980.93102650463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45980.93102650463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45980.93102650463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45980.93102650463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45980.93102650463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45980.93102650463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45980.93102650463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45980.93102650463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45980.93102650463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45980.93102650463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45980.93102650463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45980.93102650463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45980.93102650463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45980.93102650463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45980.93102650463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45980.93102650463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45980.93102650463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45980.93102650463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45980.93102650463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45980.93102650463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45980.93102650463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45980.93102650463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45980.93102650463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45980.93102650463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45980.93102650463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45980.93102650463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45980.93102650463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45980.93102650463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45980.93102650463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45980.93102650463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45980.93102650463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45980.93102650463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45980.93102650463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45980.93102650463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45980.93102650463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45980.93102650463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45980.93102650463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45980.93102650463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45980.93102650463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45980.93102650463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45980.93102650463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45980.93102650463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45980.93102650463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45980.93102650463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45980.93102650463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45980.93102650463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45980.93102650463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45980.93102650463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45980.93102650463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45980.93102650463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45980.93102650463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45980.93102650463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45980.93102650463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45980.93102650463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45980.93102650463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45980.93102650463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45980.93102650463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45980.93102650463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45980.93102650463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45980.93102650463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45980.93102650463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45980.93102650463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45980.93102650463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45980.93102650463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45980.93102650463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45980.93102650463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45980.93102650463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45980.93102650463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45980.93102650463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45980.93102650463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45980.93102650463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45980.93102650463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45980.93102650463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45980.93102650463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45980.93102650463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45980.93102650463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45980.93102650463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45980.93102650463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45980.93102650463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45980.93102650463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45980.93102650463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45980.93102650463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45980.93102650463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45980.93102650463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45980.93102650463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45980.93102650463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45980.93102650463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45980.93102650463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45980.93102650463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45980.93102650463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45980.93102650463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45980.93102650463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45980.93102650463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45980.93102650463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45980.93102650463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45980.93102650463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45980.93102650463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45980.93102650463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45980.93102650463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45980.93102650463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45980.93102650463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45980.93102650463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45980.93102650463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45980.93102650463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45980.93102650463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45980.93102650463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45980.93102650463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45980.93102650463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45980.93102650463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45980.93102650463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45980.93102650463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45980.93102650463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45980.93102650463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45980.93102650463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45980.93102650463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45980.93102650463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45980.93102650463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45980.93102650463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45980.93102650463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45980.93102650463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45980.93102650463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45980.93102650463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45980.93102650463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45980.93102650463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45980.93102650463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45980.93102650463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45980.93102650463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45980.93102650463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45980.93102650463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45980.93102650463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45980.93102650463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45980.93102650463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45980.93102650463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45980.93102650463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45980.93102650463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45980.93102650463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45980.93102650463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45980.93102650463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45980.93102650463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45980.93102650463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45980.93102650463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45980.93102650463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45980.93102650463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45980.93102650463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45980.93102650463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45980.93102650463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45980.93102650463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45980.93102650463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45980.93102650463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45980.93102650463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45980.93102650463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45980.93102650463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45980.93102650463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45980.93102650463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45980.93102650463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45980.93102650463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45980.93102650463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45980.93102650463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45980.93102650463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45980.93102650463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45980.93102650463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45980.93102650463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45980.93102650463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45980.93102650463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45980.93102650463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45980.93102650463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45980.93102650463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45980.93102650463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45980.93102650463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45980.93102650463</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1"/>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277.45030891203351</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37163</v>
      </c>
      <c r="E3" s="94" t="s">
        <v>39021</v>
      </c>
      <c r="F3" s="95">
        <v>45980.842175925929</v>
      </c>
      <c r="G3" s="96">
        <f t="shared" ref="G3:G51" ca="1" si="0">IFERROR(NOW()-F3,"")</f>
        <v>8.8850578700657934E-2</v>
      </c>
      <c r="H3" s="95">
        <v>45980.810960648145</v>
      </c>
      <c r="I3" s="113" t="str">
        <f>IFERROR(VLOOKUP(D3,DB!A:F,6,0),"")</f>
        <v>Generator-SG</v>
      </c>
      <c r="J3" s="113" t="str">
        <f>IFERROR(VLOOKUP(D3,DB!A:G,7,0),"")</f>
        <v>Dead</v>
      </c>
      <c r="K3" s="97" t="s">
        <v>39108</v>
      </c>
      <c r="L3" s="91" t="str">
        <f>IFERROR(VLOOKUP(D3,DB!A:I,9,0),"")</f>
        <v>Latis</v>
      </c>
    </row>
    <row r="4" spans="1:16" ht="15" customHeight="1">
      <c r="A4" s="113"/>
      <c r="B4" s="113" t="str">
        <f>IFERROR(VLOOKUP(D4,DB!A:K,11,0),"")</f>
        <v/>
      </c>
      <c r="C4" s="93"/>
      <c r="D4" s="91"/>
      <c r="E4" s="94"/>
      <c r="F4" s="95"/>
      <c r="G4" s="96">
        <f t="shared" ca="1" si="0"/>
        <v>45980.93102650463</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45980.93102650463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45980.93102650463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45980.93102650463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45980.93102650463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45980.93102650463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45980.93102650463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45980.93102650463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45980.93102650463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45980.93102650463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45980.93102650463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147"/>
      <c r="E15" s="94"/>
      <c r="F15" s="95"/>
      <c r="G15" s="96">
        <f t="shared" ca="1" si="0"/>
        <v>45980.93102650463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45980.93102650463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45980.93102650463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45980.93102650463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45980.93102650463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45980.93102650463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45980.93102650463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45980.93102650463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45980.93102650463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45980.93102650463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45980.93102650463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45980.93102650463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45980.93102650463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45980.93102650463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45980.93102650463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45980.93102650463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45980.93102650463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45980.93102650463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45980.93102650463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45980.93102650463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45980.93102650463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45980.93102650463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45980.93102650463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45980.93102650463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45980.93102650463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45980.93102650463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45980.93102650463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45980.93102650463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45980.93102650463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45980.93102650463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45980.93102650463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45980.93102650463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45980.93102650463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45980.93102650463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45980.93102650463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45980.93102650463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45980.93102650463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ref="G52:G115" ca="1" si="1">IFERROR(NOW()-F52,"")</f>
        <v>45980.93102650463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45980.93102650463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45980.93102650463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45980.93102650463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45980.93102650463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45980.93102650463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45980.93102650463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45980.93102650463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45980.93102650463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45980.93102650463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45980.93102650463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45980.93102650463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45980.93102650463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45980.93102650463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45980.93102650463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45980.93102650463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45980.93102650463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45980.93102650463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45980.93102650463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45980.93102650463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45980.93102650463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45980.93102650463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45980.93102650463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45980.93102650463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45980.93102650463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45980.93102650463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45980.93102650463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45980.93102650463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45980.93102650463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45980.93102650463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45980.93102650463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45980.93102650463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45980.93102650463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45980.93102650463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45980.93102650463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45980.93102650463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45980.93102650463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45980.93102650463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45980.93102650463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45980.93102650463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45980.93102650463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45980.93102650463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45980.93102650463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45980.93102650463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45980.93102650463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45980.93102650463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45980.93102650463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45980.93102650463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45980.93102650463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45980.93102650463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45980.93102650463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45980.93102650463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45980.93102650463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45980.93102650463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45980.93102650463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45980.93102650463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45980.93102650463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45980.93102650463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45980.93102650463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45980.93102650463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45980.93102650463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45980.93102650463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45980.93102650463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45980.93102650463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ref="G116:G179" ca="1" si="2">IFERROR(NOW()-F116,"")</f>
        <v>45980.93102650463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45980.93102650463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45980.93102650463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45980.93102650463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45980.93102650463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45980.93102650463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45980.93102650463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45980.93102650463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45980.93102650463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45980.93102650463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45980.93102650463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45980.93102650463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45980.93102650463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45980.93102650463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45980.93102650463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45980.93102650463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45980.93102650463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45980.93102650463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45980.93102650463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45980.93102650463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45980.93102650463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45980.93102650463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45980.93102650463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45980.93102650463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45980.93102650463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45980.93102650463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45980.93102650463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45980.93102650463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45980.93102650463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45980.93102650463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45980.93102650463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45980.93102650463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45980.93102650463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45980.93102650463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45980.93102650463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45980.93102650463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45980.93102650463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45980.93102650463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45980.93102650463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45980.93102650463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45980.93102650463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45980.93102650463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45980.93102650463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45980.93102650463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45980.93102650463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45980.93102650463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45980.93102650463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45980.93102650463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45980.93102650463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45980.93102650463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45980.93102650463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45980.93102650463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45980.93102650463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45980.93102650463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45980.93102650463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45980.93102650463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45980.93102650463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45980.93102650463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45980.93102650463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45980.93102650463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45980.93102650463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45980.93102650463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45980.93102650463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45980.93102650463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ref="G180:G243" ca="1" si="3">IFERROR(NOW()-F180,"")</f>
        <v>45980.93102650463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45980.93102650463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45980.93102650463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45980.93102650463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45980.93102650463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45980.93102650463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45980.93102650463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45980.93102650463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45980.93102650463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45980.93102650463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45980.93102650463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45980.93102650463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45980.93102650463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45980.93102650463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45980.93102650463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45980.93102650463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45980.93102650463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45980.93102650463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45980.93102650463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45980.93102650463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45980.93102650463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45980.93102650463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45980.93102650463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45980.93102650463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45980.93102650463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45980.93102650463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45980.93102650463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45980.93102650463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45980.93102650463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45980.93102650463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45980.93102650463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45980.93102650463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45980.93102650463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45980.93102650463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45980.93102650463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45980.93102650463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45980.93102650463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45980.93102650463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45980.93102650463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45980.93102650463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45980.93102650463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45980.93102650463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45980.93102650463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45980.93102650463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45980.93102650463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45980.93102650463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45980.93102650463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45980.93102650463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45980.93102650463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45980.93102650463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45980.93102650463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45980.93102650463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45980.93102650463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45980.93102650463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45980.93102650463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45980.93102650463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45980.93102650463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45980.93102650463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45980.93102650463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45980.93102650463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45980.93102650463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45980.93102650463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45980.93102650463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45980.93102650463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ref="G244:G307" ca="1" si="4">IFERROR(NOW()-F244,"")</f>
        <v>45980.93102650463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45980.93102650463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45980.93102650463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45980.93102650463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45980.93102650463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45980.93102650463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45980.93102650463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45980.93102650463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45980.93102650463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45980.93102650463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45980.93102650463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45980.93102650463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45980.93102650463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45980.93102650463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45980.93102650463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45980.93102650463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45980.93102650463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45980.93102650463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45980.93102650463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45980.93102650463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45980.93102650463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45980.93102650463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45980.93102650463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45980.93102650463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45980.93102650463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45980.93102650463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45980.93102650463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45980.93102650463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45980.93102650463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45980.93102650463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45980.93102650463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45980.93102650463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45980.93102650463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45980.93102650463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45980.93102650463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45980.93102650463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45980.93102650463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45980.93102650463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45980.93102650463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45980.93102650463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45980.93102650463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45980.93102650463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45980.93102650463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45980.93102650463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45980.93102650463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45980.93102650463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45980.93102650463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45980.93102650463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45980.93102650463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45980.93102650463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45980.93102650463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45980.93102650463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45980.93102650463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45980.93102650463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45980.93102650463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45980.93102650463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45980.93102650463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45980.93102650463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45980.93102650463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45980.93102650463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45980.93102650463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45980.93102650463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45980.93102650463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45980.93102650463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ref="G308:G371" ca="1" si="5">IFERROR(NOW()-F308,"")</f>
        <v>45980.93102650463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45980.93102650463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45980.93102650463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45980.93102650463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45980.93102650463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45980.93102650463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45980.93102650463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45980.93102650463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45980.93102650463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45980.93102650463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45980.93102650463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45980.93102650463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45980.93102650463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45980.93102650463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45980.93102650463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45980.93102650463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45980.93102650463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45980.93102650463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45980.93102650463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45980.93102650463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45980.93102650463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45980.93102650463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45980.93102650463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45980.93102650463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45980.93102650463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45980.93102650463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45980.93102650463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45980.93102650463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45980.93102650463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45980.93102650463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45980.93102650463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45980.93102650463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45980.93102650463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45980.93102650463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45980.93102650463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45980.93102650463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45980.93102650463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45980.93102650463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45980.93102650463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45980.93102650463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45980.93102650463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45980.93102650463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45980.93102650463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45980.93102650463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45980.93102650463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45980.93102650463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45980.93102650463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45980.93102650463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45980.93102650463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45980.93102650463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45980.93102650463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45980.93102650463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45980.93102650463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45980.93102650463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45980.93102650463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45980.93102650463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45980.93102650463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45980.93102650463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45980.93102650463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45980.93102650463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45980.93102650463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45980.93102650463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45980.93102650463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45980.93102650463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ref="G372:G435" ca="1" si="6">IFERROR(NOW()-F372,"")</f>
        <v>45980.93102650463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45980.93102650463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45980.93102650463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45980.93102650463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45980.93102650463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45980.93102650463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45980.93102650463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45980.93102650463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45980.93102650463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45980.93102650463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45980.93102650463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45980.93102650463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45980.93102650463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45980.93102650463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45980.93102650463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45980.93102650463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45980.93102650463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45980.93102650463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45980.93102650463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45980.93102650463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45980.93102650463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45980.93102650463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45980.93102650463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45980.93102650463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45980.93102650463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45980.93102650463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45980.93102650463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45980.93102650463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45980.93102650463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45980.93102650463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45980.93102650463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45980.93102650463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45980.93102650463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45980.93102650463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45980.93102650463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45980.93102650463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45980.93102650463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45980.93102650463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45980.93102650463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45980.93102650463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45980.93102650463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45980.93102650463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45980.93102650463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45980.93102650463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45980.93102650463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45980.93102650463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45980.93102650463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45980.93102650463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45980.93102650463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45980.93102650463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45980.93102650463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45980.93102650463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45980.93102650463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45980.93102650463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45980.93102650463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45980.93102650463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45980.93102650463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45980.93102650463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45980.93102650463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45980.93102650463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45980.93102650463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45980.93102650463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45980.93102650463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45980.93102650463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ref="G436:G481" ca="1" si="7">IFERROR(NOW()-F436,"")</f>
        <v>45980.93102650463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45980.93102650463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45980.93102650463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45980.93102650463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45980.93102650463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45980.93102650463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45980.93102650463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45980.93102650463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45980.93102650463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45980.93102650463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45980.93102650463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45980.93102650463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45980.93102650463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45980.93102650463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45980.93102650463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45980.93102650463</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45980.93102650463</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45980.93102650463</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45980.93102650463</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45980.93102650463</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45980.93102650463</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45980.93102650463</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45980.93102650463</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45980.93102650463</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45980.93102650463</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45980.93102650463</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45980.93102650463</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45980.93102650463</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45980.93102650463</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45980.93102650463</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45980.93102650463</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45980.93102650463</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45980.93102650463</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45980.93102650463</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45980.93102650463</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45980.93102650463</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45980.93102650463</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45980.93102650463</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45980.93102650463</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45980.93102650463</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45980.93102650463</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45980.93102650463</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45980.93102650463</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45980.93102650463</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45980.93102650463</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45980.93102650463</v>
      </c>
      <c r="H481" s="95"/>
      <c r="I481" s="113" t="str">
        <f>IFERROR(VLOOKUP(D481,DB!A:F,6,0),"")</f>
        <v/>
      </c>
      <c r="J481" s="113" t="str">
        <f>IFERROR(VLOOKUP(D481,DB!A:G,7,0),"")</f>
        <v/>
      </c>
      <c r="K481" s="97"/>
      <c r="L481" s="91" t="str">
        <f>IFERROR(VLOOKUP(D481,DB!A:I,9,0),"")</f>
        <v/>
      </c>
    </row>
  </sheetData>
  <dataValidations count="2">
    <dataValidation allowBlank="1" showInputMessage="1" showErrorMessage="1" sqref="E1" xr:uid="{A4F81451-56CC-4543-9497-104C4E44EE4B}"/>
    <dataValidation type="list" allowBlank="1" showInputMessage="1" showErrorMessage="1" sqref="E2:E48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50"/>
  <sheetViews>
    <sheetView tabSelected="1" workbookViewId="0">
      <selection activeCell="A6" sqref="A6:XFD11"/>
    </sheetView>
  </sheetViews>
  <sheetFormatPr defaultColWidth="11.19921875" defaultRowHeight="15"/>
  <cols>
    <col min="1" max="1" width="22.296875" style="39" customWidth="1"/>
    <col min="2" max="2" width="4.59765625" style="39" customWidth="1"/>
    <col min="3" max="3" width="6.79687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89.098966319441388</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39100</v>
      </c>
      <c r="F3" s="38">
        <v>45926.188877314817</v>
      </c>
      <c r="G3" s="108">
        <f t="shared" ref="G3" ca="1" si="0">IFERROR(NOW()-F3,"")</f>
        <v>54.742149189813063</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39100</v>
      </c>
      <c r="F4" s="110">
        <v>45948.661111111112</v>
      </c>
      <c r="G4" s="111">
        <f t="shared" ref="G4" ca="1" si="1">IFERROR(NOW()-F4,"")</f>
        <v>32.269915393517294</v>
      </c>
      <c r="H4" s="110">
        <v>45948.661111111112</v>
      </c>
      <c r="I4" s="109" t="str">
        <f>IFERROR(VLOOKUP(D4,DB!A:F,6,0),"")</f>
        <v>SCECO</v>
      </c>
      <c r="J4" s="109" t="str">
        <f>IFERROR(VLOOKUP(D4,DB!A:G,7,0),"")</f>
        <v>Dead</v>
      </c>
      <c r="K4" s="109" t="s">
        <v>39114</v>
      </c>
      <c r="L4" s="109" t="str">
        <f>IFERROR(VLOOKUP(D4,DB!A:I,9,0),"")</f>
        <v>Latis</v>
      </c>
    </row>
    <row r="5" spans="1:13" s="105" customFormat="1">
      <c r="A5" s="109" t="s">
        <v>39115</v>
      </c>
      <c r="B5" s="109" t="str">
        <f>IFERROR(VLOOKUP(D5,DB!A:K,11,0),"")</f>
        <v>R5</v>
      </c>
      <c r="C5" s="109">
        <v>1</v>
      </c>
      <c r="D5" s="109" t="s">
        <v>33371</v>
      </c>
      <c r="E5" s="109" t="s">
        <v>39021</v>
      </c>
      <c r="F5" s="135">
        <v>45977.514803240738</v>
      </c>
      <c r="G5" s="111">
        <f ca="1">IFERROR(NOW()-F5,"")</f>
        <v>3.4162229166686302</v>
      </c>
      <c r="H5" s="135">
        <v>45977.468807870369</v>
      </c>
      <c r="I5" s="109" t="str">
        <f>IFERROR(VLOOKUP(D5,DB!A:F,6,0),"")</f>
        <v>SCECO</v>
      </c>
      <c r="J5" s="109" t="str">
        <f>IFERROR(VLOOKUP(D5,DB!A:G,7,0),"")</f>
        <v>Weak</v>
      </c>
      <c r="K5" s="109" t="s">
        <v>39116</v>
      </c>
      <c r="L5" s="109" t="str">
        <f>IFERROR(VLOOKUP(D5,DB!A:I,9,0),"")</f>
        <v>Latis</v>
      </c>
    </row>
    <row r="6" spans="1:13">
      <c r="A6" s="109"/>
      <c r="B6" s="109" t="str">
        <f>IFERROR(VLOOKUP(D6,DB!A:K,11,0),"")</f>
        <v/>
      </c>
      <c r="C6" s="109"/>
      <c r="D6" s="109"/>
      <c r="E6" s="109"/>
      <c r="F6" s="109"/>
      <c r="G6" s="111">
        <f ca="1">IFERROR(NOW()-F6,"")</f>
        <v>45980.93102650463</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45980.93102650463</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45980.93102650463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45980.93102650463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45980.93102650463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45980.93102650463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45980.93102650463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45980.93102650463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45980.93102650463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45980.93102650463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45980.93102650463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45980.93102650463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45980.93102650463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45980.93102650463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45980.93102650463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45980.93102650463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45980.93102650463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45980.93102650463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45980.93102650463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45980.93102650463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45980.93102650463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45980.93102650463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45980.93102650463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45980.93102650463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45980.93102650463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45980.93102650463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45980.93102650463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45980.93102650463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45980.93102650463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45980.93102650463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45980.93102650463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45980.93102650463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45980.93102650463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45980.93102650463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45980.93102650463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45980.93102650463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45980.93102650463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45980.93102650463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45980.93102650463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45980.93102650463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45980.93102650463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45980.93102650463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45980.93102650463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45980.93102650463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45980.93102650463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45980.93102650463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45980.93102650463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45980.93102650463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45980.93102650463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45980.93102650463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45980.93102650463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45980.93102650463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45980.93102650463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45980.93102650463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45980.93102650463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45980.93102650463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45980.93102650463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45980.93102650463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45980.93102650463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45980.93102650463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45980.93102650463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45980.93102650463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45980.93102650463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45980.93102650463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45980.93102650463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45980.93102650463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45980.93102650463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45980.93102650463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45980.93102650463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45980.93102650463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45980.93102650463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45980.93102650463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45980.93102650463</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45980.93102650463</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45980.93102650463</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45980.93102650463</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45980.93102650463</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45980.93102650463</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45980.93102650463</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45980.93102650463</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45980.93102650463</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45980.93102650463</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45980.93102650463</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45980.93102650463</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45980.93102650463</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45980.93102650463</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45980.93102650463</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45980.93102650463</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45980.93102650463</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45980.93102650463</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45980.93102650463</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45980.93102650463</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45980.93102650463</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45980.93102650463</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45980.93102650463</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45980.93102650463</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45980.93102650463</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45980.93102650463</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45980.93102650463</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45980.93102650463</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45980.93102650463</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45980.93102650463</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45980.93102650463</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45980.93102650463</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45980.93102650463</v>
      </c>
      <c r="H110" s="109"/>
      <c r="I110" s="109" t="str">
        <f>IFERROR(VLOOKUP(D110,DB!A:F,6,0),"")</f>
        <v/>
      </c>
      <c r="J110" s="109" t="str">
        <f>IFERROR(VLOOKUP(D110,DB!A:G,7,0),"")</f>
        <v/>
      </c>
      <c r="K110" s="109"/>
      <c r="L110" s="109" t="str">
        <f>IFERROR(VLOOKUP(D110,DB!A:I,9,0),"")</f>
        <v/>
      </c>
    </row>
    <row r="111" spans="1:12">
      <c r="A111" s="138"/>
      <c r="B111" s="138" t="str">
        <f>IFERROR(VLOOKUP(D111,DB!A:K,11,0),"")</f>
        <v/>
      </c>
      <c r="C111" s="138"/>
      <c r="D111" s="138"/>
      <c r="E111" s="138"/>
      <c r="F111" s="139"/>
      <c r="G111" s="111">
        <f ca="1">IFERROR(NOW()-F111,"")</f>
        <v>45980.93102650463</v>
      </c>
      <c r="H111" s="139"/>
      <c r="I111" s="138" t="str">
        <f>IFERROR(VLOOKUP(D111,DB!A:F,6,0),"")</f>
        <v/>
      </c>
      <c r="J111" s="138" t="str">
        <f>IFERROR(VLOOKUP(D111,DB!A:G,7,0),"")</f>
        <v/>
      </c>
      <c r="K111" s="138"/>
      <c r="L111" s="138" t="str">
        <f>IFERROR(VLOOKUP(D111,DB!A:I,9,0),"")</f>
        <v/>
      </c>
    </row>
    <row r="112" spans="1:12">
      <c r="A112" s="138"/>
      <c r="B112" s="138" t="str">
        <f>IFERROR(VLOOKUP(D112,DB!A:K,11,0),"")</f>
        <v/>
      </c>
      <c r="C112" s="138"/>
      <c r="D112" s="138"/>
      <c r="E112" s="138"/>
      <c r="F112" s="139"/>
      <c r="G112" s="111">
        <f ca="1">IFERROR(NOW()-F112,"")</f>
        <v>45980.93102650463</v>
      </c>
      <c r="H112" s="139"/>
      <c r="I112" s="138" t="str">
        <f>IFERROR(VLOOKUP(D112,DB!A:F,6,0),"")</f>
        <v/>
      </c>
      <c r="J112" s="138" t="str">
        <f>IFERROR(VLOOKUP(D112,DB!A:G,7,0),"")</f>
        <v/>
      </c>
      <c r="K112" s="138"/>
      <c r="L112" s="138" t="str">
        <f>IFERROR(VLOOKUP(D112,DB!A:I,9,0),"")</f>
        <v/>
      </c>
    </row>
    <row r="113" spans="1:12">
      <c r="A113" s="138"/>
      <c r="B113" s="138" t="str">
        <f>IFERROR(VLOOKUP(D113,DB!A:K,11,0),"")</f>
        <v/>
      </c>
      <c r="C113" s="138"/>
      <c r="D113" s="138"/>
      <c r="E113" s="138"/>
      <c r="F113" s="139"/>
      <c r="G113" s="111">
        <f ca="1">IFERROR(NOW()-F113,"")</f>
        <v>45980.93102650463</v>
      </c>
      <c r="H113" s="139"/>
      <c r="I113" s="138" t="str">
        <f>IFERROR(VLOOKUP(D113,DB!A:F,6,0),"")</f>
        <v/>
      </c>
      <c r="J113" s="138" t="str">
        <f>IFERROR(VLOOKUP(D113,DB!A:G,7,0),"")</f>
        <v/>
      </c>
      <c r="K113" s="138"/>
      <c r="L113" s="138" t="str">
        <f>IFERROR(VLOOKUP(D113,DB!A:I,9,0),"")</f>
        <v/>
      </c>
    </row>
    <row r="114" spans="1:12">
      <c r="A114" s="138"/>
      <c r="B114" s="138" t="str">
        <f>IFERROR(VLOOKUP(D114,DB!A:K,11,0),"")</f>
        <v/>
      </c>
      <c r="C114" s="138"/>
      <c r="D114" s="138"/>
      <c r="E114" s="138"/>
      <c r="F114" s="139"/>
      <c r="G114" s="111">
        <f ca="1">IFERROR(NOW()-F114,"")</f>
        <v>45980.93102650463</v>
      </c>
      <c r="H114" s="139"/>
      <c r="I114" s="138" t="str">
        <f>IFERROR(VLOOKUP(D114,DB!A:F,6,0),"")</f>
        <v/>
      </c>
      <c r="J114" s="138" t="str">
        <f>IFERROR(VLOOKUP(D114,DB!A:G,7,0),"")</f>
        <v/>
      </c>
      <c r="K114" s="138"/>
      <c r="L114" s="138" t="str">
        <f>IFERROR(VLOOKUP(D114,DB!A:I,9,0),"")</f>
        <v/>
      </c>
    </row>
    <row r="115" spans="1:12">
      <c r="A115" s="138"/>
      <c r="B115" s="138" t="str">
        <f>IFERROR(VLOOKUP(D115,DB!A:K,11,0),"")</f>
        <v/>
      </c>
      <c r="C115" s="138"/>
      <c r="D115" s="138"/>
      <c r="E115" s="138"/>
      <c r="F115" s="139"/>
      <c r="G115" s="111">
        <f ca="1">IFERROR(NOW()-F115,"")</f>
        <v>45980.93102650463</v>
      </c>
      <c r="H115" s="139"/>
      <c r="I115" s="138" t="str">
        <f>IFERROR(VLOOKUP(D115,DB!A:F,6,0),"")</f>
        <v/>
      </c>
      <c r="J115" s="138" t="str">
        <f>IFERROR(VLOOKUP(D115,DB!A:G,7,0),"")</f>
        <v/>
      </c>
      <c r="K115" s="138"/>
      <c r="L115" s="138" t="str">
        <f>IFERROR(VLOOKUP(D115,DB!A:I,9,0),"")</f>
        <v/>
      </c>
    </row>
    <row r="116" spans="1:12">
      <c r="A116" s="138"/>
      <c r="B116" s="138" t="str">
        <f>IFERROR(VLOOKUP(D116,DB!A:K,11,0),"")</f>
        <v/>
      </c>
      <c r="C116" s="138"/>
      <c r="D116" s="138"/>
      <c r="E116" s="138"/>
      <c r="F116" s="139"/>
      <c r="G116" s="111">
        <f ca="1">IFERROR(NOW()-F116,"")</f>
        <v>45980.93102650463</v>
      </c>
      <c r="H116" s="139"/>
      <c r="I116" s="138" t="str">
        <f>IFERROR(VLOOKUP(D116,DB!A:F,6,0),"")</f>
        <v/>
      </c>
      <c r="J116" s="138" t="str">
        <f>IFERROR(VLOOKUP(D116,DB!A:G,7,0),"")</f>
        <v/>
      </c>
      <c r="K116" s="138"/>
      <c r="L116" s="138" t="str">
        <f>IFERROR(VLOOKUP(D116,DB!A:I,9,0),"")</f>
        <v/>
      </c>
    </row>
    <row r="117" spans="1:12">
      <c r="A117" s="138"/>
      <c r="B117" s="138" t="str">
        <f>IFERROR(VLOOKUP(D117,DB!A:K,11,0),"")</f>
        <v/>
      </c>
      <c r="C117" s="138"/>
      <c r="D117" s="138"/>
      <c r="E117" s="138"/>
      <c r="F117" s="139"/>
      <c r="G117" s="111">
        <f ca="1">IFERROR(NOW()-F117,"")</f>
        <v>45980.93102650463</v>
      </c>
      <c r="H117" s="139"/>
      <c r="I117" s="138" t="str">
        <f>IFERROR(VLOOKUP(D117,DB!A:F,6,0),"")</f>
        <v/>
      </c>
      <c r="J117" s="138" t="str">
        <f>IFERROR(VLOOKUP(D117,DB!A:G,7,0),"")</f>
        <v/>
      </c>
      <c r="K117" s="138"/>
      <c r="L117" s="138" t="str">
        <f>IFERROR(VLOOKUP(D117,DB!A:I,9,0),"")</f>
        <v/>
      </c>
    </row>
    <row r="118" spans="1:12">
      <c r="A118" s="138"/>
      <c r="B118" s="138" t="str">
        <f>IFERROR(VLOOKUP(D118,DB!A:K,11,0),"")</f>
        <v/>
      </c>
      <c r="C118" s="138"/>
      <c r="D118" s="138"/>
      <c r="E118" s="138"/>
      <c r="F118" s="139"/>
      <c r="G118" s="111">
        <f ca="1">IFERROR(NOW()-F118,"")</f>
        <v>45980.93102650463</v>
      </c>
      <c r="H118" s="139"/>
      <c r="I118" s="138" t="str">
        <f>IFERROR(VLOOKUP(D118,DB!A:F,6,0),"")</f>
        <v/>
      </c>
      <c r="J118" s="138" t="str">
        <f>IFERROR(VLOOKUP(D118,DB!A:G,7,0),"")</f>
        <v/>
      </c>
      <c r="K118" s="138"/>
      <c r="L118" s="138" t="str">
        <f>IFERROR(VLOOKUP(D118,DB!A:I,9,0),"")</f>
        <v/>
      </c>
    </row>
    <row r="119" spans="1:12">
      <c r="A119" s="138"/>
      <c r="B119" s="138" t="str">
        <f>IFERROR(VLOOKUP(D119,DB!A:K,11,0),"")</f>
        <v/>
      </c>
      <c r="C119" s="138"/>
      <c r="D119" s="138"/>
      <c r="E119" s="138"/>
      <c r="F119" s="139"/>
      <c r="G119" s="111">
        <f ca="1">IFERROR(NOW()-F119,"")</f>
        <v>45980.93102650463</v>
      </c>
      <c r="H119" s="139"/>
      <c r="I119" s="138" t="str">
        <f>IFERROR(VLOOKUP(D119,DB!A:F,6,0),"")</f>
        <v/>
      </c>
      <c r="J119" s="138" t="str">
        <f>IFERROR(VLOOKUP(D119,DB!A:G,7,0),"")</f>
        <v/>
      </c>
      <c r="K119" s="138"/>
      <c r="L119" s="138" t="str">
        <f>IFERROR(VLOOKUP(D119,DB!A:I,9,0),"")</f>
        <v/>
      </c>
    </row>
    <row r="120" spans="1:12">
      <c r="A120" s="138"/>
      <c r="B120" s="138" t="str">
        <f>IFERROR(VLOOKUP(D120,DB!A:K,11,0),"")</f>
        <v/>
      </c>
      <c r="C120" s="138"/>
      <c r="D120" s="138"/>
      <c r="E120" s="138"/>
      <c r="F120" s="139"/>
      <c r="G120" s="111">
        <f ca="1">IFERROR(NOW()-F120,"")</f>
        <v>45980.93102650463</v>
      </c>
      <c r="H120" s="139"/>
      <c r="I120" s="138" t="str">
        <f>IFERROR(VLOOKUP(D120,DB!A:F,6,0),"")</f>
        <v/>
      </c>
      <c r="J120" s="138" t="str">
        <f>IFERROR(VLOOKUP(D120,DB!A:G,7,0),"")</f>
        <v/>
      </c>
      <c r="K120" s="138"/>
      <c r="L120" s="138" t="str">
        <f>IFERROR(VLOOKUP(D120,DB!A:I,9,0),"")</f>
        <v/>
      </c>
    </row>
    <row r="121" spans="1:12">
      <c r="A121" s="138"/>
      <c r="B121" s="138" t="str">
        <f>IFERROR(VLOOKUP(D121,DB!A:K,11,0),"")</f>
        <v/>
      </c>
      <c r="C121" s="138"/>
      <c r="D121" s="138"/>
      <c r="E121" s="138"/>
      <c r="F121" s="139"/>
      <c r="G121" s="111">
        <f ca="1">IFERROR(NOW()-F121,"")</f>
        <v>45980.93102650463</v>
      </c>
      <c r="H121" s="139"/>
      <c r="I121" s="138" t="str">
        <f>IFERROR(VLOOKUP(D121,DB!A:F,6,0),"")</f>
        <v/>
      </c>
      <c r="J121" s="138" t="str">
        <f>IFERROR(VLOOKUP(D121,DB!A:G,7,0),"")</f>
        <v/>
      </c>
      <c r="K121" s="138"/>
      <c r="L121" s="138" t="str">
        <f>IFERROR(VLOOKUP(D121,DB!A:I,9,0),"")</f>
        <v/>
      </c>
    </row>
    <row r="122" spans="1:12">
      <c r="A122" s="138"/>
      <c r="B122" s="138" t="str">
        <f>IFERROR(VLOOKUP(D122,DB!A:K,11,0),"")</f>
        <v/>
      </c>
      <c r="C122" s="138"/>
      <c r="D122" s="138"/>
      <c r="E122" s="138"/>
      <c r="F122" s="139"/>
      <c r="G122" s="111">
        <f ca="1">IFERROR(NOW()-F122,"")</f>
        <v>45980.93102650463</v>
      </c>
      <c r="H122" s="139"/>
      <c r="I122" s="138" t="str">
        <f>IFERROR(VLOOKUP(D122,DB!A:F,6,0),"")</f>
        <v/>
      </c>
      <c r="J122" s="138" t="str">
        <f>IFERROR(VLOOKUP(D122,DB!A:G,7,0),"")</f>
        <v/>
      </c>
      <c r="K122" s="138"/>
      <c r="L122" s="138" t="str">
        <f>IFERROR(VLOOKUP(D122,DB!A:I,9,0),"")</f>
        <v/>
      </c>
    </row>
    <row r="123" spans="1:12">
      <c r="A123" s="138"/>
      <c r="B123" s="138" t="str">
        <f>IFERROR(VLOOKUP(D123,DB!A:K,11,0),"")</f>
        <v/>
      </c>
      <c r="C123" s="138"/>
      <c r="D123" s="138"/>
      <c r="E123" s="138"/>
      <c r="F123" s="139"/>
      <c r="G123" s="111">
        <f ca="1">IFERROR(NOW()-F123,"")</f>
        <v>45980.93102650463</v>
      </c>
      <c r="H123" s="139"/>
      <c r="I123" s="138" t="str">
        <f>IFERROR(VLOOKUP(D123,DB!A:F,6,0),"")</f>
        <v/>
      </c>
      <c r="J123" s="138" t="str">
        <f>IFERROR(VLOOKUP(D123,DB!A:G,7,0),"")</f>
        <v/>
      </c>
      <c r="K123" s="138"/>
      <c r="L123" s="138" t="str">
        <f>IFERROR(VLOOKUP(D123,DB!A:I,9,0),"")</f>
        <v/>
      </c>
    </row>
    <row r="124" spans="1:12">
      <c r="A124" s="138"/>
      <c r="B124" s="138" t="str">
        <f>IFERROR(VLOOKUP(D124,DB!A:K,11,0),"")</f>
        <v/>
      </c>
      <c r="C124" s="138"/>
      <c r="D124" s="138"/>
      <c r="E124" s="138"/>
      <c r="F124" s="139"/>
      <c r="G124" s="111">
        <f ca="1">IFERROR(NOW()-F124,"")</f>
        <v>45980.93102650463</v>
      </c>
      <c r="H124" s="139"/>
      <c r="I124" s="138" t="str">
        <f>IFERROR(VLOOKUP(D124,DB!A:F,6,0),"")</f>
        <v/>
      </c>
      <c r="J124" s="138" t="str">
        <f>IFERROR(VLOOKUP(D124,DB!A:G,7,0),"")</f>
        <v/>
      </c>
      <c r="K124" s="138"/>
      <c r="L124" s="138" t="str">
        <f>IFERROR(VLOOKUP(D124,DB!A:I,9,0),"")</f>
        <v/>
      </c>
    </row>
    <row r="125" spans="1:12">
      <c r="A125" s="138"/>
      <c r="B125" s="138" t="str">
        <f>IFERROR(VLOOKUP(D125,DB!A:K,11,0),"")</f>
        <v/>
      </c>
      <c r="C125" s="138"/>
      <c r="D125" s="138"/>
      <c r="E125" s="138"/>
      <c r="F125" s="139"/>
      <c r="G125" s="111">
        <f ca="1">IFERROR(NOW()-F125,"")</f>
        <v>45980.93102650463</v>
      </c>
      <c r="H125" s="139"/>
      <c r="I125" s="138" t="str">
        <f>IFERROR(VLOOKUP(D125,DB!A:F,6,0),"")</f>
        <v/>
      </c>
      <c r="J125" s="138" t="str">
        <f>IFERROR(VLOOKUP(D125,DB!A:G,7,0),"")</f>
        <v/>
      </c>
      <c r="K125" s="138"/>
      <c r="L125" s="138" t="str">
        <f>IFERROR(VLOOKUP(D125,DB!A:I,9,0),"")</f>
        <v/>
      </c>
    </row>
    <row r="126" spans="1:12">
      <c r="A126" s="138"/>
      <c r="B126" s="138" t="str">
        <f>IFERROR(VLOOKUP(D126,DB!A:K,11,0),"")</f>
        <v/>
      </c>
      <c r="C126" s="138"/>
      <c r="D126" s="138"/>
      <c r="E126" s="138"/>
      <c r="F126" s="139"/>
      <c r="G126" s="111">
        <f ca="1">IFERROR(NOW()-F126,"")</f>
        <v>45980.93102650463</v>
      </c>
      <c r="H126" s="139"/>
      <c r="I126" s="138" t="str">
        <f>IFERROR(VLOOKUP(D126,DB!A:F,6,0),"")</f>
        <v/>
      </c>
      <c r="J126" s="138" t="str">
        <f>IFERROR(VLOOKUP(D126,DB!A:G,7,0),"")</f>
        <v/>
      </c>
      <c r="K126" s="138"/>
      <c r="L126" s="138" t="str">
        <f>IFERROR(VLOOKUP(D126,DB!A:I,9,0),"")</f>
        <v/>
      </c>
    </row>
    <row r="127" spans="1:12">
      <c r="A127" s="138"/>
      <c r="B127" s="138" t="str">
        <f>IFERROR(VLOOKUP(D127,DB!A:K,11,0),"")</f>
        <v/>
      </c>
      <c r="C127" s="138"/>
      <c r="D127" s="138"/>
      <c r="E127" s="138"/>
      <c r="F127" s="139"/>
      <c r="G127" s="111">
        <f ca="1">IFERROR(NOW()-F127,"")</f>
        <v>45980.93102650463</v>
      </c>
      <c r="H127" s="139"/>
      <c r="I127" s="138" t="str">
        <f>IFERROR(VLOOKUP(D127,DB!A:F,6,0),"")</f>
        <v/>
      </c>
      <c r="J127" s="138" t="str">
        <f>IFERROR(VLOOKUP(D127,DB!A:G,7,0),"")</f>
        <v/>
      </c>
      <c r="K127" s="138"/>
      <c r="L127" s="138" t="str">
        <f>IFERROR(VLOOKUP(D127,DB!A:I,9,0),"")</f>
        <v/>
      </c>
    </row>
    <row r="128" spans="1:12">
      <c r="A128" s="138"/>
      <c r="B128" s="138" t="str">
        <f>IFERROR(VLOOKUP(D128,DB!A:K,11,0),"")</f>
        <v/>
      </c>
      <c r="C128" s="138"/>
      <c r="D128" s="138"/>
      <c r="E128" s="138"/>
      <c r="F128" s="139"/>
      <c r="G128" s="111">
        <f ca="1">IFERROR(NOW()-F128,"")</f>
        <v>45980.93102650463</v>
      </c>
      <c r="H128" s="139"/>
      <c r="I128" s="138" t="str">
        <f>IFERROR(VLOOKUP(D128,DB!A:F,6,0),"")</f>
        <v/>
      </c>
      <c r="J128" s="138" t="str">
        <f>IFERROR(VLOOKUP(D128,DB!A:G,7,0),"")</f>
        <v/>
      </c>
      <c r="K128" s="138"/>
      <c r="L128" s="138" t="str">
        <f>IFERROR(VLOOKUP(D128,DB!A:I,9,0),"")</f>
        <v/>
      </c>
    </row>
    <row r="129" spans="1:12">
      <c r="A129" s="138"/>
      <c r="B129" s="138" t="str">
        <f>IFERROR(VLOOKUP(D129,DB!A:K,11,0),"")</f>
        <v/>
      </c>
      <c r="C129" s="138"/>
      <c r="D129" s="138"/>
      <c r="E129" s="138"/>
      <c r="F129" s="139"/>
      <c r="G129" s="111">
        <f ca="1">IFERROR(NOW()-F129,"")</f>
        <v>45980.93102650463</v>
      </c>
      <c r="H129" s="139"/>
      <c r="I129" s="138" t="str">
        <f>IFERROR(VLOOKUP(D129,DB!A:F,6,0),"")</f>
        <v/>
      </c>
      <c r="J129" s="138" t="str">
        <f>IFERROR(VLOOKUP(D129,DB!A:G,7,0),"")</f>
        <v/>
      </c>
      <c r="K129" s="138"/>
      <c r="L129" s="138" t="str">
        <f>IFERROR(VLOOKUP(D129,DB!A:I,9,0),"")</f>
        <v/>
      </c>
    </row>
    <row r="130" spans="1:12">
      <c r="A130" s="138"/>
      <c r="B130" s="138" t="str">
        <f>IFERROR(VLOOKUP(D130,DB!A:K,11,0),"")</f>
        <v/>
      </c>
      <c r="C130" s="138"/>
      <c r="D130" s="138"/>
      <c r="E130" s="138"/>
      <c r="F130" s="139"/>
      <c r="G130" s="111">
        <f ca="1">IFERROR(NOW()-F130,"")</f>
        <v>45980.93102650463</v>
      </c>
      <c r="H130" s="139"/>
      <c r="I130" s="138" t="str">
        <f>IFERROR(VLOOKUP(D130,DB!A:F,6,0),"")</f>
        <v/>
      </c>
      <c r="J130" s="138" t="str">
        <f>IFERROR(VLOOKUP(D130,DB!A:G,7,0),"")</f>
        <v/>
      </c>
      <c r="K130" s="138"/>
      <c r="L130" s="138" t="str">
        <f>IFERROR(VLOOKUP(D130,DB!A:I,9,0),"")</f>
        <v/>
      </c>
    </row>
    <row r="131" spans="1:12">
      <c r="A131" s="138"/>
      <c r="B131" s="138" t="str">
        <f>IFERROR(VLOOKUP(D131,DB!A:K,11,0),"")</f>
        <v/>
      </c>
      <c r="C131" s="138"/>
      <c r="D131" s="138"/>
      <c r="E131" s="138"/>
      <c r="F131" s="139"/>
      <c r="G131" s="111">
        <f ca="1">IFERROR(NOW()-F131,"")</f>
        <v>45980.93102650463</v>
      </c>
      <c r="H131" s="139"/>
      <c r="I131" s="138" t="str">
        <f>IFERROR(VLOOKUP(D131,DB!A:F,6,0),"")</f>
        <v/>
      </c>
      <c r="J131" s="138" t="str">
        <f>IFERROR(VLOOKUP(D131,DB!A:G,7,0),"")</f>
        <v/>
      </c>
      <c r="K131" s="138"/>
      <c r="L131" s="138" t="str">
        <f>IFERROR(VLOOKUP(D131,DB!A:I,9,0),"")</f>
        <v/>
      </c>
    </row>
    <row r="132" spans="1:12">
      <c r="A132" s="138"/>
      <c r="B132" s="138" t="str">
        <f>IFERROR(VLOOKUP(D132,DB!A:K,11,0),"")</f>
        <v/>
      </c>
      <c r="C132" s="138"/>
      <c r="D132" s="138"/>
      <c r="E132" s="138"/>
      <c r="F132" s="139"/>
      <c r="G132" s="111">
        <f ca="1">IFERROR(NOW()-F132,"")</f>
        <v>45980.93102650463</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45980.93102650463</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45980.93102650463</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45980.93102650463</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45980.93102650463</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45980.93102650463</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45980.93102650463</v>
      </c>
      <c r="H138" s="139"/>
      <c r="I138" s="138" t="str">
        <f>IFERROR(VLOOKUP(D138,DB!A:F,6,0),"")</f>
        <v/>
      </c>
      <c r="J138" s="138" t="str">
        <f>IFERROR(VLOOKUP(D138,DB!A:G,7,0),"")</f>
        <v/>
      </c>
      <c r="K138" s="138"/>
      <c r="L138" s="138" t="str">
        <f>IFERROR(VLOOKUP(D138,DB!A:I,9,0),"")</f>
        <v/>
      </c>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row r="148" spans="1:12">
      <c r="A148" s="109"/>
      <c r="B148" s="109"/>
      <c r="C148" s="109"/>
      <c r="D148" s="109"/>
      <c r="E148" s="109"/>
      <c r="F148" s="109"/>
      <c r="G148" s="109"/>
      <c r="H148" s="109"/>
      <c r="I148" s="109"/>
      <c r="J148" s="109"/>
      <c r="K148" s="109"/>
      <c r="L148" s="109"/>
    </row>
    <row r="149" spans="1:12">
      <c r="A149" s="109"/>
      <c r="B149" s="109"/>
      <c r="C149" s="109"/>
      <c r="D149" s="109"/>
      <c r="E149" s="109"/>
      <c r="F149" s="109"/>
      <c r="G149" s="109"/>
      <c r="H149" s="109"/>
      <c r="I149" s="109"/>
      <c r="J149" s="109"/>
      <c r="K149" s="109"/>
      <c r="L149" s="109"/>
    </row>
    <row r="150" spans="1:12">
      <c r="A150" s="109"/>
      <c r="B150" s="109"/>
      <c r="C150" s="109"/>
      <c r="D150" s="109"/>
      <c r="E150" s="109"/>
      <c r="F150" s="109"/>
      <c r="G150" s="109"/>
      <c r="H150" s="109"/>
      <c r="I150" s="109"/>
      <c r="J150" s="109"/>
      <c r="K150" s="109"/>
      <c r="L150" s="109"/>
    </row>
  </sheetData>
  <dataValidations count="2">
    <dataValidation allowBlank="1" showInputMessage="1" showErrorMessage="1" sqref="E1" xr:uid="{920C6338-E771-4DAE-8C89-92A9093EA4DE}"/>
    <dataValidation type="list" allowBlank="1" showInputMessage="1" showErrorMessage="1" sqref="E2:E1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6"/>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22" ca="1" si="0">IFERROR(NOW()-F2,"-")</f>
        <v>45980.93102650463</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45980.93102650463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45980.93102650463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45980.93102650463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45980.93102650463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45980.93102650463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45980.93102650463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45980.93102650463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45980.93102650463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45980.93102650463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45980.93102650463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45980.93102650463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45980.93102650463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45980.93102650463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45980.93102650463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45980.93102650463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45980.93102650463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45980.93102650463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45980.93102650463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45980.93102650463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45980.93102650463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ref="G23:G56" ca="1" si="1">IFERROR(NOW()-F23,"-")</f>
        <v>45980.93102650463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45980.93102650463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45980.93102650463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45980.93102650463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45980.93102650463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45980.93102650463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45980.93102650463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45980.93102650463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45980.93102650463</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45980.93102650463</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45980.93102650463</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45980.93102650463</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45980.93102650463</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45980.93102650463</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45980.93102650463</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45980.93102650463</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45980.93102650463</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45980.93102650463</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45980.93102650463</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45980.93102650463</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45980.93102650463</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45980.93102650463</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45980.93102650463</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45980.93102650463</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45980.93102650463</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45980.93102650463</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45980.93102650463</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45980.93102650463</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45980.93102650463</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45980.93102650463</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45980.93102650463</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45980.93102650463</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45980.93102650463</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45980.93102650463</v>
      </c>
      <c r="H56" s="121"/>
      <c r="I56" s="119" t="str">
        <f>IFERROR(VLOOKUP(D56,DB!A:F,6,0),"")</f>
        <v/>
      </c>
      <c r="J56" s="119" t="str">
        <f>IFERROR(VLOOKUP(D56,DB!A:G,7,0),"")</f>
        <v/>
      </c>
      <c r="K56" s="122"/>
      <c r="L56" s="123" t="str">
        <f>IFERROR(VLOOKUP(D56,DB!A:I,9,0),"")</f>
        <v/>
      </c>
    </row>
  </sheetData>
  <dataValidations count="2">
    <dataValidation allowBlank="1" showInputMessage="1" showErrorMessage="1" sqref="E1" xr:uid="{9E1BC488-8814-4F8A-8DBE-742B3278AB71}"/>
    <dataValidation type="list" allowBlank="1" showInputMessage="1" showErrorMessage="1" sqref="E2:E5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2025-11-19T19:22:45Z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